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8775" yWindow="65476" windowWidth="14580" windowHeight="11760" activeTab="1"/>
  </bookViews>
  <sheets>
    <sheet name="HV-vykurovanie" sheetId="4" r:id="rId1"/>
    <sheet name="HV-teplá voda" sheetId="6" r:id="rId2"/>
  </sheets>
  <definedNames>
    <definedName name="_xlnm.Print_Area" localSheetId="1">'HV-teplá voda'!$A$1:$J$61</definedName>
    <definedName name="_xlnm.Print_Area" localSheetId="0">'HV-vykurovanie'!$A$1:$J$87</definedName>
  </definedNames>
  <calcPr calcId="145621"/>
</workbook>
</file>

<file path=xl/sharedStrings.xml><?xml version="1.0" encoding="utf-8"?>
<sst xmlns="http://schemas.openxmlformats.org/spreadsheetml/2006/main" count="221" uniqueCount="84">
  <si>
    <t>Produkt</t>
  </si>
  <si>
    <t>Dimenzia DN</t>
  </si>
  <si>
    <t>Množstvo</t>
  </si>
  <si>
    <t>Jednotka</t>
  </si>
  <si>
    <t>Dodávka</t>
  </si>
  <si>
    <t>Montáž</t>
  </si>
  <si>
    <t>Spolu</t>
  </si>
  <si>
    <t>Projekčné práce</t>
  </si>
  <si>
    <t>Overenie projekčných podkladov a mapovanie</t>
  </si>
  <si>
    <t>sub.</t>
  </si>
  <si>
    <t>ks</t>
  </si>
  <si>
    <t>15</t>
  </si>
  <si>
    <t>20</t>
  </si>
  <si>
    <t>Ostatné</t>
  </si>
  <si>
    <t>Drobný nešpecifikovaný materiál</t>
  </si>
  <si>
    <t>súb</t>
  </si>
  <si>
    <t>Vypúšťanie a napúšťanie</t>
  </si>
  <si>
    <t>Dopravné a obstarávacie náklady</t>
  </si>
  <si>
    <t>km</t>
  </si>
  <si>
    <t>Nastavenie a testovanie sústavy + nastavovací protokol</t>
  </si>
  <si>
    <t>Cena spolu bez DPH:</t>
  </si>
  <si>
    <t>DPH:</t>
  </si>
  <si>
    <t>Tento odhad  nemá charakter cenovej ponuky a slúži výlučne iba ako informácia o predpokladaných nákladoch spojených s dodávkou a montážou armatúr  potrebných k hydraulickému vyregulovaniu.</t>
  </si>
  <si>
    <t>Armatúry na vykurovacích telesách</t>
  </si>
  <si>
    <t xml:space="preserve">Termostatický ventil RA-N </t>
  </si>
  <si>
    <t>RAE 5054 s integrovaným snímačom</t>
  </si>
  <si>
    <t/>
  </si>
  <si>
    <t>Danfoss - ručná hlavica</t>
  </si>
  <si>
    <t>Prednastavenie exist. termostatického ventilu</t>
  </si>
  <si>
    <t>Termostatický ventil Honeywell</t>
  </si>
  <si>
    <t>10/15</t>
  </si>
  <si>
    <t>Termostatická hlavica Thera 4 Classic</t>
  </si>
  <si>
    <t>Programovateľná termostatická hlavica Honeywell</t>
  </si>
  <si>
    <t>Programovateľná elektronická hlavica Danfoss RA-PLUS</t>
  </si>
  <si>
    <t>Honeywell - ručná hlavica</t>
  </si>
  <si>
    <t>Armatúry na pätách stúpačiek</t>
  </si>
  <si>
    <t>Guľový uzatvárací ventil</t>
  </si>
  <si>
    <t>Vypúšťací guľový ventil</t>
  </si>
  <si>
    <t>Armatúry na pätách jednotlivých sekcií</t>
  </si>
  <si>
    <t>Regulátor diferenčného tlaku Herz 4007</t>
  </si>
  <si>
    <t>Ručný vyvažovací ventil Stromax</t>
  </si>
  <si>
    <t>Guľový uzatvárací ventil + potrubie a izolácia</t>
  </si>
  <si>
    <t>Montáž bypasu pre diagnostický ventil</t>
  </si>
  <si>
    <t xml:space="preserve">Elementy odvzdušnenia </t>
  </si>
  <si>
    <t>Odvzdušňovač ručný</t>
  </si>
  <si>
    <t>8/10/15</t>
  </si>
  <si>
    <t xml:space="preserve">Prednastavenie exist. termostatického ventilu </t>
  </si>
  <si>
    <t>Radiatorové šrobenie Herz RL1</t>
  </si>
  <si>
    <t>Termostatický ventil Danfoss RA-N</t>
  </si>
  <si>
    <r>
      <t xml:space="preserve">Armatúry na vykurovacích telesách - </t>
    </r>
    <r>
      <rPr>
        <b/>
        <sz val="8"/>
        <color rgb="FFFF0000"/>
        <rFont val="Arial"/>
        <family val="2"/>
      </rPr>
      <t>doplnkový materiál</t>
    </r>
  </si>
  <si>
    <t xml:space="preserve">Armatúry na vykurovacích telesách </t>
  </si>
  <si>
    <t>50</t>
  </si>
  <si>
    <t>Ručný vyvažovací ventil Herz GM-BS</t>
  </si>
  <si>
    <t>Prednastavenie existujúcich ventilov STAD na stúpačkách</t>
  </si>
  <si>
    <t>Časť - povinné opatrenia</t>
  </si>
  <si>
    <t>32</t>
  </si>
  <si>
    <t>Nastavenie blokácie maximálnej teploty na termostatických hlaviciach</t>
  </si>
  <si>
    <t>Ostatné súvisiace náklady</t>
  </si>
  <si>
    <t>Armatúry na stúpačkách resp. päte objektu</t>
  </si>
  <si>
    <t>Merací set s clonou</t>
  </si>
  <si>
    <t>15/20</t>
  </si>
  <si>
    <t xml:space="preserve">Ručný regulačný ventil Stromax </t>
  </si>
  <si>
    <t>Doplnenie tepelných izolácií</t>
  </si>
  <si>
    <t>Demontáž a likvidácia pôvodných tepelných izolácií</t>
  </si>
  <si>
    <t>Doplnenie nových tepelných izolácií</t>
  </si>
  <si>
    <t xml:space="preserve">Prepracovanie projektu hydraulického vyregulovania </t>
  </si>
  <si>
    <t>Termost. hlavica Danfoss Antivandal</t>
  </si>
  <si>
    <t>Termostatický ventil Danfoss RA-N - rezerva</t>
  </si>
  <si>
    <t>Časť - tepelné izolácie - spodný ležatý rozvod</t>
  </si>
  <si>
    <r>
      <t xml:space="preserve">Tepelná izolácia Nobasil KPS 041 AluR </t>
    </r>
    <r>
      <rPr>
        <sz val="8"/>
        <color indexed="8"/>
        <rFont val="Calibri"/>
        <family val="2"/>
      </rPr>
      <t>ø</t>
    </r>
    <r>
      <rPr>
        <sz val="8"/>
        <color indexed="8"/>
        <rFont val="Arial"/>
        <family val="2"/>
      </rPr>
      <t xml:space="preserve"> 27 mm hr. 25mm</t>
    </r>
  </si>
  <si>
    <r>
      <t xml:space="preserve">Tepelná izolácia Nobasil KPS 041 AluR </t>
    </r>
    <r>
      <rPr>
        <sz val="8"/>
        <color indexed="8"/>
        <rFont val="Calibri"/>
        <family val="2"/>
      </rPr>
      <t>ø</t>
    </r>
    <r>
      <rPr>
        <sz val="8"/>
        <color indexed="8"/>
        <rFont val="Arial"/>
        <family val="2"/>
      </rPr>
      <t xml:space="preserve"> 34 mm hr. 30mm</t>
    </r>
  </si>
  <si>
    <r>
      <t xml:space="preserve">Tepelná izolácia Nobasil KPS 041 AluR </t>
    </r>
    <r>
      <rPr>
        <sz val="8"/>
        <color indexed="8"/>
        <rFont val="Calibri"/>
        <family val="2"/>
      </rPr>
      <t>ø</t>
    </r>
    <r>
      <rPr>
        <sz val="8"/>
        <color indexed="8"/>
        <rFont val="Arial"/>
        <family val="2"/>
      </rPr>
      <t xml:space="preserve"> 43 mm hr. 30mm</t>
    </r>
  </si>
  <si>
    <r>
      <t xml:space="preserve">Tepelná izolácia Nobasil KPS 041 AluR </t>
    </r>
    <r>
      <rPr>
        <sz val="8"/>
        <color indexed="8"/>
        <rFont val="Calibri"/>
        <family val="2"/>
      </rPr>
      <t>ø</t>
    </r>
    <r>
      <rPr>
        <sz val="8"/>
        <color indexed="8"/>
        <rFont val="Arial"/>
        <family val="2"/>
      </rPr>
      <t xml:space="preserve"> 49 mm hr. 40mm</t>
    </r>
  </si>
  <si>
    <r>
      <t xml:space="preserve">Tepelná izolácia Nobasil KPS 041 AluR </t>
    </r>
    <r>
      <rPr>
        <sz val="8"/>
        <color indexed="8"/>
        <rFont val="Calibri"/>
        <family val="2"/>
      </rPr>
      <t>ø</t>
    </r>
    <r>
      <rPr>
        <sz val="8"/>
        <color indexed="8"/>
        <rFont val="Arial"/>
        <family val="2"/>
      </rPr>
      <t xml:space="preserve"> 61 mm hr. 50mm</t>
    </r>
  </si>
  <si>
    <r>
      <t xml:space="preserve">Tepelná izolácia Nobasil KPS 041 AluR </t>
    </r>
    <r>
      <rPr>
        <sz val="8"/>
        <color indexed="8"/>
        <rFont val="Calibri"/>
        <family val="2"/>
      </rPr>
      <t>ø</t>
    </r>
    <r>
      <rPr>
        <sz val="8"/>
        <color indexed="8"/>
        <rFont val="Arial"/>
        <family val="2"/>
      </rPr>
      <t xml:space="preserve"> 76 mm hr. 60mm</t>
    </r>
  </si>
  <si>
    <t>Domontáž a likvidácia pôvodných tepelných izolácií</t>
  </si>
  <si>
    <t>Časť - hydraulické vyregulovanie</t>
  </si>
  <si>
    <t>Termostatická hlavica RAE 5054 - rezerva</t>
  </si>
  <si>
    <t>Časť - tepelné izolácie - stúpačky v bytoch</t>
  </si>
  <si>
    <r>
      <t xml:space="preserve">Tepelná izolácia Nobasil KPS 041 AluR </t>
    </r>
    <r>
      <rPr>
        <sz val="8"/>
        <color indexed="8"/>
        <rFont val="Calibri"/>
        <family val="2"/>
      </rPr>
      <t>ø</t>
    </r>
    <r>
      <rPr>
        <sz val="8"/>
        <color indexed="8"/>
        <rFont val="Arial"/>
        <family val="2"/>
      </rPr>
      <t xml:space="preserve"> 21 mm hr. 25mm</t>
    </r>
  </si>
  <si>
    <t>Objekt: BD Tajovského 19-20, Trnava</t>
  </si>
  <si>
    <t>Cena spolu vrátane DPH:</t>
  </si>
  <si>
    <t>Výkaz-výmer pre hydraulické vyregulovanie vykurovacej sústavy</t>
  </si>
  <si>
    <t>Výkaz-výmer  hydraulické vyregulovanie rozvodu teplej 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</si>
</sst>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9"/>
      <name val="Comic Sans MS"/>
      <family val="4"/>
    </font>
    <font>
      <b/>
      <sz val="12"/>
      <color rgb="FF9C1519"/>
      <name val="Arial"/>
      <family val="2"/>
    </font>
    <font>
      <b/>
      <sz val="8"/>
      <color rgb="FFFF0000"/>
      <name val="Arial"/>
      <family val="2"/>
    </font>
    <font>
      <sz val="8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CAF17"/>
        <bgColor indexed="64"/>
      </patternFill>
    </fill>
    <fill>
      <patternFill patternType="solid">
        <fgColor rgb="FFBE1F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dotted"/>
      <top style="thin">
        <color indexed="8"/>
      </top>
      <bottom style="thin">
        <color indexed="8"/>
      </bottom>
    </border>
    <border>
      <left style="dotted"/>
      <right style="dotted"/>
      <top style="thin">
        <color indexed="8"/>
      </top>
      <bottom style="thin">
        <color indexed="8"/>
      </bottom>
    </border>
    <border>
      <left style="dotted"/>
      <right style="dotted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dotted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medium"/>
      <right/>
      <top style="thin"/>
      <bottom style="thin"/>
    </border>
    <border>
      <left/>
      <right style="dotted"/>
      <top style="thin">
        <color indexed="8"/>
      </top>
      <bottom style="thin"/>
    </border>
    <border>
      <left style="dotted"/>
      <right style="dotted"/>
      <top style="thin">
        <color indexed="8"/>
      </top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 style="dotted">
        <color indexed="23"/>
      </left>
      <right/>
      <top style="medium"/>
      <bottom style="medium"/>
    </border>
    <border>
      <left/>
      <right style="medium"/>
      <top style="medium"/>
      <bottom style="medium"/>
    </border>
    <border>
      <left/>
      <right style="dotted"/>
      <top/>
      <bottom style="thin"/>
    </border>
    <border>
      <left style="dotted"/>
      <right style="dotted"/>
      <top/>
      <bottom style="thin"/>
    </border>
    <border>
      <left/>
      <right style="medium"/>
      <top/>
      <bottom/>
    </border>
    <border>
      <left/>
      <right style="dotted">
        <color indexed="23"/>
      </right>
      <top style="medium"/>
      <bottom style="medium"/>
    </border>
    <border>
      <left/>
      <right style="dotted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1">
    <xf numFmtId="0" fontId="0" fillId="0" borderId="0" xfId="0"/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NumberFormat="1" applyBorder="1">
      <alignment/>
      <protection/>
    </xf>
    <xf numFmtId="0" fontId="2" fillId="0" borderId="0" xfId="20" applyNumberFormat="1" applyFont="1" applyBorder="1">
      <alignment/>
      <protection/>
    </xf>
    <xf numFmtId="0" fontId="1" fillId="0" borderId="0" xfId="20" applyBorder="1">
      <alignment/>
      <protection/>
    </xf>
    <xf numFmtId="0" fontId="4" fillId="2" borderId="1" xfId="20" applyNumberFormat="1" applyFont="1" applyFill="1" applyBorder="1" applyAlignment="1">
      <alignment horizontal="left" vertical="center" wrapText="1"/>
      <protection/>
    </xf>
    <xf numFmtId="0" fontId="1" fillId="0" borderId="2" xfId="20" applyNumberFormat="1" applyBorder="1">
      <alignment/>
      <protection/>
    </xf>
    <xf numFmtId="0" fontId="1" fillId="0" borderId="3" xfId="20" applyNumberFormat="1" applyBorder="1">
      <alignment/>
      <protection/>
    </xf>
    <xf numFmtId="0" fontId="1" fillId="0" borderId="4" xfId="20" applyNumberFormat="1" applyBorder="1">
      <alignment/>
      <protection/>
    </xf>
    <xf numFmtId="0" fontId="1" fillId="0" borderId="5" xfId="20" applyNumberFormat="1" applyBorder="1">
      <alignment/>
      <protection/>
    </xf>
    <xf numFmtId="0" fontId="4" fillId="2" borderId="6" xfId="20" applyNumberFormat="1" applyFont="1" applyFill="1" applyBorder="1" applyAlignment="1">
      <alignment horizontal="left" vertical="center" wrapText="1"/>
      <protection/>
    </xf>
    <xf numFmtId="0" fontId="1" fillId="0" borderId="7" xfId="20" applyNumberFormat="1" applyBorder="1">
      <alignment/>
      <protection/>
    </xf>
    <xf numFmtId="0" fontId="3" fillId="2" borderId="8" xfId="20" applyNumberFormat="1" applyFont="1" applyFill="1" applyBorder="1" applyAlignment="1">
      <alignment horizontal="left" vertical="top" wrapText="1"/>
      <protection/>
    </xf>
    <xf numFmtId="0" fontId="3" fillId="2" borderId="9" xfId="20" applyNumberFormat="1" applyFont="1" applyFill="1" applyBorder="1" applyAlignment="1">
      <alignment horizontal="right" vertical="top" wrapText="1"/>
      <protection/>
    </xf>
    <xf numFmtId="164" fontId="2" fillId="0" borderId="10" xfId="20" applyNumberFormat="1" applyFont="1" applyBorder="1" applyAlignment="1">
      <alignment horizontal="right" vertical="center"/>
      <protection/>
    </xf>
    <xf numFmtId="164" fontId="3" fillId="2" borderId="10" xfId="20" applyNumberFormat="1" applyFont="1" applyFill="1" applyBorder="1" applyAlignment="1">
      <alignment horizontal="right" vertical="center" wrapText="1"/>
      <protection/>
    </xf>
    <xf numFmtId="164" fontId="6" fillId="0" borderId="11" xfId="20" applyNumberFormat="1" applyFont="1" applyBorder="1" applyAlignment="1">
      <alignment horizontal="right" vertical="center"/>
      <protection/>
    </xf>
    <xf numFmtId="0" fontId="4" fillId="2" borderId="12" xfId="20" applyNumberFormat="1" applyFont="1" applyFill="1" applyBorder="1" applyAlignment="1">
      <alignment horizontal="left" vertical="center" wrapText="1"/>
      <protection/>
    </xf>
    <xf numFmtId="0" fontId="2" fillId="0" borderId="13" xfId="20" applyNumberFormat="1" applyFont="1" applyBorder="1">
      <alignment/>
      <protection/>
    </xf>
    <xf numFmtId="0" fontId="2" fillId="0" borderId="2" xfId="20" applyNumberFormat="1" applyFont="1" applyBorder="1">
      <alignment/>
      <protection/>
    </xf>
    <xf numFmtId="0" fontId="3" fillId="2" borderId="14" xfId="20" applyNumberFormat="1" applyFont="1" applyFill="1" applyBorder="1" applyAlignment="1">
      <alignment horizontal="right" vertical="top" wrapText="1"/>
      <protection/>
    </xf>
    <xf numFmtId="164" fontId="2" fillId="0" borderId="15" xfId="20" applyNumberFormat="1" applyFont="1" applyBorder="1" applyAlignment="1">
      <alignment horizontal="right" vertical="center"/>
      <protection/>
    </xf>
    <xf numFmtId="164" fontId="3" fillId="2" borderId="15" xfId="20" applyNumberFormat="1" applyFont="1" applyFill="1" applyBorder="1" applyAlignment="1">
      <alignment horizontal="right" vertical="center" wrapText="1"/>
      <protection/>
    </xf>
    <xf numFmtId="164" fontId="2" fillId="0" borderId="11" xfId="20" applyNumberFormat="1" applyFont="1" applyBorder="1" applyAlignment="1">
      <alignment horizontal="right" vertical="center"/>
      <protection/>
    </xf>
    <xf numFmtId="2" fontId="7" fillId="3" borderId="0" xfId="20" applyNumberFormat="1" applyFont="1" applyFill="1" applyBorder="1" applyAlignment="1">
      <alignment horizontal="center"/>
      <protection/>
    </xf>
    <xf numFmtId="0" fontId="1" fillId="0" borderId="12" xfId="20" applyNumberFormat="1" applyBorder="1">
      <alignment/>
      <protection/>
    </xf>
    <xf numFmtId="164" fontId="1" fillId="0" borderId="0" xfId="20" applyNumberFormat="1" applyBorder="1">
      <alignment/>
      <protection/>
    </xf>
    <xf numFmtId="164" fontId="2" fillId="0" borderId="0" xfId="20" applyNumberFormat="1" applyFont="1" applyBorder="1" applyAlignment="1">
      <alignment horizontal="center"/>
      <protection/>
    </xf>
    <xf numFmtId="0" fontId="1" fillId="0" borderId="0" xfId="20" applyBorder="1" applyAlignment="1">
      <alignment horizontal="center"/>
      <protection/>
    </xf>
    <xf numFmtId="0" fontId="2" fillId="0" borderId="0" xfId="20" applyFont="1" applyBorder="1" applyAlignment="1">
      <alignment horizontal="center"/>
      <protection/>
    </xf>
    <xf numFmtId="49" fontId="3" fillId="2" borderId="9" xfId="20" applyNumberFormat="1" applyFont="1" applyFill="1" applyBorder="1" applyAlignment="1">
      <alignment horizontal="right" vertical="top" wrapText="1"/>
      <protection/>
    </xf>
    <xf numFmtId="164" fontId="2" fillId="0" borderId="10" xfId="20" applyNumberFormat="1" applyFont="1" applyBorder="1" applyAlignment="1">
      <alignment horizontal="right" vertical="center"/>
      <protection/>
    </xf>
    <xf numFmtId="164" fontId="2" fillId="0" borderId="11" xfId="20" applyNumberFormat="1" applyFont="1" applyBorder="1" applyAlignment="1">
      <alignment horizontal="right" vertical="center"/>
      <protection/>
    </xf>
    <xf numFmtId="0" fontId="2" fillId="2" borderId="16" xfId="20" applyNumberFormat="1" applyFont="1" applyFill="1" applyBorder="1" applyAlignment="1">
      <alignment horizontal="left" vertical="top" wrapText="1"/>
      <protection/>
    </xf>
    <xf numFmtId="49" fontId="3" fillId="2" borderId="10" xfId="20" applyNumberFormat="1" applyFont="1" applyFill="1" applyBorder="1" applyAlignment="1">
      <alignment horizontal="right" vertical="top" wrapText="1"/>
      <protection/>
    </xf>
    <xf numFmtId="164" fontId="1" fillId="0" borderId="0" xfId="20" applyNumberFormat="1">
      <alignment/>
      <protection/>
    </xf>
    <xf numFmtId="0" fontId="8" fillId="2" borderId="0" xfId="20" applyNumberFormat="1" applyFont="1" applyFill="1" applyBorder="1" applyAlignment="1">
      <alignment horizontal="left" vertical="top" wrapText="1"/>
      <protection/>
    </xf>
    <xf numFmtId="49" fontId="3" fillId="2" borderId="2" xfId="20" applyNumberFormat="1" applyFont="1" applyFill="1" applyBorder="1" applyAlignment="1">
      <alignment horizontal="right" vertical="top" wrapText="1"/>
      <protection/>
    </xf>
    <xf numFmtId="164" fontId="2" fillId="0" borderId="15" xfId="20" applyNumberFormat="1" applyFont="1" applyBorder="1" applyAlignment="1">
      <alignment horizontal="right" vertical="center"/>
      <protection/>
    </xf>
    <xf numFmtId="0" fontId="1" fillId="0" borderId="17" xfId="20" applyNumberFormat="1" applyBorder="1">
      <alignment/>
      <protection/>
    </xf>
    <xf numFmtId="0" fontId="2" fillId="0" borderId="18" xfId="20" applyNumberFormat="1" applyFont="1" applyBorder="1">
      <alignment/>
      <protection/>
    </xf>
    <xf numFmtId="49" fontId="2" fillId="0" borderId="19" xfId="20" applyNumberFormat="1" applyFont="1" applyBorder="1">
      <alignment/>
      <protection/>
    </xf>
    <xf numFmtId="0" fontId="2" fillId="0" borderId="19" xfId="20" applyNumberFormat="1" applyFont="1" applyBorder="1">
      <alignment/>
      <protection/>
    </xf>
    <xf numFmtId="0" fontId="2" fillId="0" borderId="19" xfId="20" applyNumberFormat="1" applyFont="1" applyBorder="1" applyAlignment="1">
      <alignment horizontal="right"/>
      <protection/>
    </xf>
    <xf numFmtId="0" fontId="2" fillId="0" borderId="16" xfId="20" applyNumberFormat="1" applyFont="1" applyBorder="1">
      <alignment/>
      <protection/>
    </xf>
    <xf numFmtId="49" fontId="1" fillId="0" borderId="10" xfId="20" applyNumberFormat="1" applyBorder="1">
      <alignment/>
      <protection/>
    </xf>
    <xf numFmtId="0" fontId="2" fillId="0" borderId="10" xfId="20" applyNumberFormat="1" applyFont="1" applyBorder="1">
      <alignment/>
      <protection/>
    </xf>
    <xf numFmtId="0" fontId="2" fillId="0" borderId="10" xfId="20" applyNumberFormat="1" applyFont="1" applyBorder="1" applyAlignment="1">
      <alignment horizontal="right"/>
      <protection/>
    </xf>
    <xf numFmtId="0" fontId="2" fillId="0" borderId="0" xfId="20" applyNumberFormat="1" applyFont="1" applyBorder="1" applyAlignment="1">
      <alignment horizontal="right"/>
      <protection/>
    </xf>
    <xf numFmtId="0" fontId="1" fillId="0" borderId="20" xfId="20" applyBorder="1">
      <alignment/>
      <protection/>
    </xf>
    <xf numFmtId="164" fontId="2" fillId="0" borderId="20" xfId="20" applyNumberFormat="1" applyFont="1" applyBorder="1">
      <alignment/>
      <protection/>
    </xf>
    <xf numFmtId="164" fontId="2" fillId="0" borderId="21" xfId="20" applyNumberFormat="1" applyFont="1" applyBorder="1">
      <alignment/>
      <protection/>
    </xf>
    <xf numFmtId="0" fontId="1" fillId="0" borderId="22" xfId="20" applyNumberFormat="1" applyFont="1" applyFill="1" applyBorder="1">
      <alignment/>
      <protection/>
    </xf>
    <xf numFmtId="0" fontId="1" fillId="0" borderId="23" xfId="20" applyNumberFormat="1" applyFont="1" applyFill="1" applyBorder="1">
      <alignment/>
      <protection/>
    </xf>
    <xf numFmtId="0" fontId="1" fillId="0" borderId="23" xfId="20" applyFont="1" applyFill="1" applyBorder="1">
      <alignment/>
      <protection/>
    </xf>
    <xf numFmtId="0" fontId="1" fillId="0" borderId="23" xfId="20" applyNumberFormat="1" applyFill="1" applyBorder="1">
      <alignment/>
      <protection/>
    </xf>
    <xf numFmtId="0" fontId="1" fillId="0" borderId="23" xfId="20" applyFill="1" applyBorder="1">
      <alignment/>
      <protection/>
    </xf>
    <xf numFmtId="0" fontId="1" fillId="0" borderId="24" xfId="20" applyNumberFormat="1" applyBorder="1">
      <alignment/>
      <protection/>
    </xf>
    <xf numFmtId="0" fontId="1" fillId="0" borderId="25" xfId="20" applyNumberFormat="1" applyBorder="1">
      <alignment/>
      <protection/>
    </xf>
    <xf numFmtId="164" fontId="2" fillId="0" borderId="0" xfId="20" applyNumberFormat="1" applyFont="1" applyBorder="1">
      <alignment/>
      <protection/>
    </xf>
    <xf numFmtId="164" fontId="2" fillId="0" borderId="0" xfId="20" applyNumberFormat="1" applyFont="1" applyBorder="1">
      <alignment/>
      <protection/>
    </xf>
    <xf numFmtId="0" fontId="10" fillId="0" borderId="0" xfId="20" applyNumberFormat="1" applyFont="1">
      <alignment/>
      <protection/>
    </xf>
    <xf numFmtId="0" fontId="11" fillId="0" borderId="0" xfId="20" applyFont="1" applyAlignment="1">
      <alignment horizontal="left" indent="7"/>
      <protection/>
    </xf>
    <xf numFmtId="0" fontId="0" fillId="0" borderId="0" xfId="0" applyNumberFormat="1"/>
    <xf numFmtId="9" fontId="1" fillId="0" borderId="0" xfId="20" applyNumberFormat="1" applyBorder="1" applyAlignment="1">
      <alignment horizontal="center"/>
      <protection/>
    </xf>
    <xf numFmtId="0" fontId="3" fillId="4" borderId="26" xfId="20" applyNumberFormat="1" applyFont="1" applyFill="1" applyBorder="1" applyAlignment="1">
      <alignment horizontal="center" vertical="top" wrapText="1"/>
      <protection/>
    </xf>
    <xf numFmtId="0" fontId="3" fillId="4" borderId="27" xfId="20" applyNumberFormat="1" applyFont="1" applyFill="1" applyBorder="1" applyAlignment="1">
      <alignment horizontal="center" vertical="top" wrapText="1"/>
      <protection/>
    </xf>
    <xf numFmtId="0" fontId="3" fillId="4" borderId="28" xfId="20" applyNumberFormat="1" applyFont="1" applyFill="1" applyBorder="1" applyAlignment="1">
      <alignment horizontal="center" vertical="top" wrapText="1"/>
      <protection/>
    </xf>
    <xf numFmtId="0" fontId="9" fillId="5" borderId="22" xfId="20" applyNumberFormat="1" applyFont="1" applyFill="1" applyBorder="1">
      <alignment/>
      <protection/>
    </xf>
    <xf numFmtId="0" fontId="1" fillId="5" borderId="23" xfId="20" applyNumberFormat="1" applyFill="1" applyBorder="1">
      <alignment/>
      <protection/>
    </xf>
    <xf numFmtId="0" fontId="1" fillId="5" borderId="23" xfId="20" applyFill="1" applyBorder="1">
      <alignment/>
      <protection/>
    </xf>
    <xf numFmtId="0" fontId="3" fillId="4" borderId="23" xfId="20" applyNumberFormat="1" applyFont="1" applyFill="1" applyBorder="1" applyAlignment="1">
      <alignment horizontal="center" vertical="top" wrapText="1"/>
      <protection/>
    </xf>
    <xf numFmtId="0" fontId="1" fillId="0" borderId="15" xfId="20" applyNumberFormat="1" applyBorder="1" applyAlignment="1">
      <alignment horizontal="right" vertical="center"/>
      <protection/>
    </xf>
    <xf numFmtId="0" fontId="1" fillId="0" borderId="11" xfId="20" applyNumberFormat="1" applyBorder="1" applyAlignment="1">
      <alignment horizontal="right" vertical="center"/>
      <protection/>
    </xf>
    <xf numFmtId="0" fontId="3" fillId="2" borderId="14" xfId="20" applyNumberFormat="1" applyFont="1" applyFill="1" applyBorder="1" applyAlignment="1">
      <alignment horizontal="left" vertical="top" wrapText="1"/>
      <protection/>
    </xf>
    <xf numFmtId="49" fontId="3" fillId="2" borderId="14" xfId="20" applyNumberFormat="1" applyFont="1" applyFill="1" applyBorder="1" applyAlignment="1">
      <alignment horizontal="right" vertical="top" wrapText="1"/>
      <protection/>
    </xf>
    <xf numFmtId="0" fontId="2" fillId="2" borderId="8" xfId="20" applyNumberFormat="1" applyFont="1" applyFill="1" applyBorder="1" applyAlignment="1">
      <alignment horizontal="left" vertical="top" wrapText="1"/>
      <protection/>
    </xf>
    <xf numFmtId="49" fontId="2" fillId="2" borderId="9" xfId="20" applyNumberFormat="1" applyFont="1" applyFill="1" applyBorder="1" applyAlignment="1">
      <alignment horizontal="right" vertical="top" wrapText="1"/>
      <protection/>
    </xf>
    <xf numFmtId="0" fontId="2" fillId="2" borderId="9" xfId="20" applyNumberFormat="1" applyFont="1" applyFill="1" applyBorder="1" applyAlignment="1">
      <alignment horizontal="right" vertical="top" wrapText="1"/>
      <protection/>
    </xf>
    <xf numFmtId="164" fontId="2" fillId="2" borderId="10" xfId="20" applyNumberFormat="1" applyFont="1" applyFill="1" applyBorder="1" applyAlignment="1">
      <alignment horizontal="right" vertical="center" wrapText="1"/>
      <protection/>
    </xf>
    <xf numFmtId="0" fontId="3" fillId="2" borderId="29" xfId="20" applyNumberFormat="1" applyFont="1" applyFill="1" applyBorder="1" applyAlignment="1">
      <alignment horizontal="left" vertical="top" wrapText="1"/>
      <protection/>
    </xf>
    <xf numFmtId="49" fontId="3" fillId="2" borderId="19" xfId="20" applyNumberFormat="1" applyFont="1" applyFill="1" applyBorder="1" applyAlignment="1">
      <alignment horizontal="right" vertical="top" wrapText="1"/>
      <protection/>
    </xf>
    <xf numFmtId="0" fontId="1" fillId="0" borderId="0" xfId="20" applyNumberFormat="1" applyAlignment="1">
      <alignment horizontal="left"/>
      <protection/>
    </xf>
    <xf numFmtId="0" fontId="1" fillId="6" borderId="0" xfId="20" applyFill="1">
      <alignment/>
      <protection/>
    </xf>
    <xf numFmtId="0" fontId="1" fillId="0" borderId="12" xfId="20" applyNumberFormat="1" applyFill="1" applyBorder="1">
      <alignment/>
      <protection/>
    </xf>
    <xf numFmtId="0" fontId="1" fillId="0" borderId="0" xfId="20" applyNumberFormat="1" applyFill="1" applyBorder="1">
      <alignment/>
      <protection/>
    </xf>
    <xf numFmtId="0" fontId="3" fillId="0" borderId="8" xfId="20" applyNumberFormat="1" applyFont="1" applyFill="1" applyBorder="1" applyAlignment="1">
      <alignment horizontal="left" vertical="top" wrapText="1"/>
      <protection/>
    </xf>
    <xf numFmtId="49" fontId="3" fillId="0" borderId="9" xfId="20" applyNumberFormat="1" applyFont="1" applyFill="1" applyBorder="1" applyAlignment="1">
      <alignment horizontal="right" vertical="top" wrapText="1"/>
      <protection/>
    </xf>
    <xf numFmtId="0" fontId="3" fillId="0" borderId="9" xfId="20" applyNumberFormat="1" applyFont="1" applyFill="1" applyBorder="1" applyAlignment="1">
      <alignment horizontal="right" vertical="top" wrapText="1"/>
      <protection/>
    </xf>
    <xf numFmtId="164" fontId="2" fillId="0" borderId="10" xfId="20" applyNumberFormat="1" applyFont="1" applyFill="1" applyBorder="1" applyAlignment="1">
      <alignment horizontal="right" vertical="center"/>
      <protection/>
    </xf>
    <xf numFmtId="164" fontId="3" fillId="0" borderId="10" xfId="20" applyNumberFormat="1" applyFont="1" applyFill="1" applyBorder="1" applyAlignment="1">
      <alignment horizontal="right" vertical="center" wrapText="1"/>
      <protection/>
    </xf>
    <xf numFmtId="164" fontId="2" fillId="0" borderId="11" xfId="20" applyNumberFormat="1" applyFont="1" applyFill="1" applyBorder="1" applyAlignment="1">
      <alignment horizontal="right" vertical="center"/>
      <protection/>
    </xf>
    <xf numFmtId="164" fontId="1" fillId="6" borderId="0" xfId="20" applyNumberFormat="1" applyFill="1" applyBorder="1">
      <alignment/>
      <protection/>
    </xf>
    <xf numFmtId="164" fontId="2" fillId="6" borderId="0" xfId="20" applyNumberFormat="1" applyFont="1" applyFill="1" applyBorder="1" applyAlignment="1">
      <alignment horizontal="center"/>
      <protection/>
    </xf>
    <xf numFmtId="9" fontId="1" fillId="6" borderId="0" xfId="20" applyNumberFormat="1" applyFill="1" applyBorder="1" applyAlignment="1">
      <alignment horizontal="center"/>
      <protection/>
    </xf>
    <xf numFmtId="164" fontId="1" fillId="6" borderId="0" xfId="20" applyNumberFormat="1" applyFill="1">
      <alignment/>
      <protection/>
    </xf>
    <xf numFmtId="0" fontId="3" fillId="0" borderId="14" xfId="20" applyNumberFormat="1" applyFont="1" applyFill="1" applyBorder="1" applyAlignment="1">
      <alignment horizontal="left" vertical="top" wrapText="1"/>
      <protection/>
    </xf>
    <xf numFmtId="164" fontId="2" fillId="0" borderId="11" xfId="20" applyNumberFormat="1" applyFont="1" applyFill="1" applyBorder="1" applyAlignment="1">
      <alignment horizontal="right" vertical="center"/>
      <protection/>
    </xf>
    <xf numFmtId="49" fontId="3" fillId="2" borderId="30" xfId="20" applyNumberFormat="1" applyFont="1" applyFill="1" applyBorder="1" applyAlignment="1">
      <alignment horizontal="right" vertical="top" wrapText="1"/>
      <protection/>
    </xf>
    <xf numFmtId="0" fontId="3" fillId="4" borderId="23" xfId="20" applyNumberFormat="1" applyFont="1" applyFill="1" applyBorder="1" applyAlignment="1">
      <alignment horizontal="center" vertical="top" wrapText="1"/>
      <protection/>
    </xf>
    <xf numFmtId="0" fontId="1" fillId="0" borderId="31" xfId="20" applyNumberFormat="1" applyBorder="1">
      <alignment/>
      <protection/>
    </xf>
    <xf numFmtId="0" fontId="9" fillId="7" borderId="22" xfId="20" applyNumberFormat="1" applyFont="1" applyFill="1" applyBorder="1">
      <alignment/>
      <protection/>
    </xf>
    <xf numFmtId="0" fontId="1" fillId="7" borderId="23" xfId="20" applyNumberFormat="1" applyFill="1" applyBorder="1">
      <alignment/>
      <protection/>
    </xf>
    <xf numFmtId="0" fontId="9" fillId="7" borderId="23" xfId="20" applyNumberFormat="1" applyFont="1" applyFill="1" applyBorder="1">
      <alignment/>
      <protection/>
    </xf>
    <xf numFmtId="49" fontId="1" fillId="0" borderId="0" xfId="20" applyNumberFormat="1" applyBorder="1">
      <alignment/>
      <protection/>
    </xf>
    <xf numFmtId="0" fontId="2" fillId="0" borderId="0" xfId="20" applyNumberFormat="1" applyFont="1" applyBorder="1">
      <alignment/>
      <protection/>
    </xf>
    <xf numFmtId="164" fontId="2" fillId="0" borderId="20" xfId="20" applyNumberFormat="1" applyFont="1" applyBorder="1" applyAlignment="1">
      <alignment horizontal="right" vertical="center"/>
      <protection/>
    </xf>
    <xf numFmtId="164" fontId="2" fillId="0" borderId="20" xfId="20" applyNumberFormat="1" applyFont="1" applyBorder="1" applyAlignment="1">
      <alignment horizontal="right" vertical="center"/>
      <protection/>
    </xf>
    <xf numFmtId="164" fontId="2" fillId="0" borderId="21" xfId="20" applyNumberFormat="1" applyFont="1" applyBorder="1" applyAlignment="1">
      <alignment horizontal="right" vertical="center"/>
      <protection/>
    </xf>
    <xf numFmtId="0" fontId="9" fillId="8" borderId="22" xfId="20" applyNumberFormat="1" applyFont="1" applyFill="1" applyBorder="1">
      <alignment/>
      <protection/>
    </xf>
    <xf numFmtId="0" fontId="1" fillId="8" borderId="23" xfId="20" applyNumberFormat="1" applyFill="1" applyBorder="1">
      <alignment/>
      <protection/>
    </xf>
    <xf numFmtId="0" fontId="9" fillId="8" borderId="23" xfId="20" applyNumberFormat="1" applyFont="1" applyFill="1" applyBorder="1">
      <alignment/>
      <protection/>
    </xf>
    <xf numFmtId="0" fontId="3" fillId="2" borderId="9" xfId="20" applyNumberFormat="1" applyFont="1" applyFill="1" applyBorder="1" applyAlignment="1">
      <alignment horizontal="right" vertical="center" wrapText="1"/>
      <protection/>
    </xf>
    <xf numFmtId="164" fontId="9" fillId="7" borderId="28" xfId="20" applyNumberFormat="1" applyFont="1" applyFill="1" applyBorder="1">
      <alignment/>
      <protection/>
    </xf>
    <xf numFmtId="164" fontId="9" fillId="8" borderId="28" xfId="20" applyNumberFormat="1" applyFont="1" applyFill="1" applyBorder="1">
      <alignment/>
      <protection/>
    </xf>
    <xf numFmtId="0" fontId="3" fillId="0" borderId="0" xfId="20" applyNumberFormat="1" applyFont="1" applyFill="1" applyBorder="1" applyAlignment="1">
      <alignment horizontal="left" vertical="top" wrapText="1"/>
      <protection/>
    </xf>
    <xf numFmtId="49" fontId="3" fillId="0" borderId="0" xfId="20" applyNumberFormat="1" applyFont="1" applyFill="1" applyBorder="1" applyAlignment="1">
      <alignment horizontal="right" vertical="top" wrapText="1"/>
      <protection/>
    </xf>
    <xf numFmtId="0" fontId="3" fillId="0" borderId="0" xfId="20" applyNumberFormat="1" applyFont="1" applyFill="1" applyBorder="1" applyAlignment="1">
      <alignment horizontal="right" vertical="top" wrapText="1"/>
      <protection/>
    </xf>
    <xf numFmtId="164" fontId="2" fillId="0" borderId="20" xfId="20" applyNumberFormat="1" applyFont="1" applyFill="1" applyBorder="1" applyAlignment="1">
      <alignment horizontal="right" vertical="center"/>
      <protection/>
    </xf>
    <xf numFmtId="164" fontId="3" fillId="0" borderId="20" xfId="20" applyNumberFormat="1" applyFont="1" applyFill="1" applyBorder="1" applyAlignment="1">
      <alignment horizontal="right" vertical="center" wrapText="1"/>
      <protection/>
    </xf>
    <xf numFmtId="164" fontId="2" fillId="0" borderId="21" xfId="20" applyNumberFormat="1" applyFont="1" applyFill="1" applyBorder="1" applyAlignment="1">
      <alignment horizontal="right" vertical="center"/>
      <protection/>
    </xf>
    <xf numFmtId="0" fontId="5" fillId="2" borderId="14" xfId="20" applyNumberFormat="1" applyFont="1" applyFill="1" applyBorder="1" applyAlignment="1">
      <alignment horizontal="left" vertical="center" wrapText="1"/>
      <protection/>
    </xf>
    <xf numFmtId="0" fontId="1" fillId="0" borderId="14" xfId="20" applyNumberFormat="1" applyBorder="1">
      <alignment/>
      <protection/>
    </xf>
    <xf numFmtId="0" fontId="1" fillId="0" borderId="0" xfId="20" applyNumberFormat="1" applyAlignment="1">
      <alignment horizontal="center"/>
      <protection/>
    </xf>
    <xf numFmtId="0" fontId="12" fillId="2" borderId="22" xfId="20" applyNumberFormat="1" applyFont="1" applyFill="1" applyBorder="1" applyAlignment="1">
      <alignment horizontal="left" vertical="center" wrapText="1"/>
      <protection/>
    </xf>
    <xf numFmtId="0" fontId="12" fillId="2" borderId="23" xfId="20" applyNumberFormat="1" applyFont="1" applyFill="1" applyBorder="1" applyAlignment="1">
      <alignment horizontal="left" vertical="center" wrapText="1"/>
      <protection/>
    </xf>
    <xf numFmtId="0" fontId="12" fillId="2" borderId="28" xfId="20" applyNumberFormat="1" applyFont="1" applyFill="1" applyBorder="1" applyAlignment="1">
      <alignment horizontal="left" vertical="center" wrapText="1"/>
      <protection/>
    </xf>
    <xf numFmtId="0" fontId="3" fillId="4" borderId="22" xfId="20" applyNumberFormat="1" applyFont="1" applyFill="1" applyBorder="1" applyAlignment="1">
      <alignment horizontal="center" vertical="top" wrapText="1"/>
      <protection/>
    </xf>
    <xf numFmtId="0" fontId="3" fillId="4" borderId="23" xfId="20" applyNumberFormat="1" applyFont="1" applyFill="1" applyBorder="1" applyAlignment="1">
      <alignment horizontal="center" vertical="top" wrapText="1"/>
      <protection/>
    </xf>
    <xf numFmtId="0" fontId="3" fillId="4" borderId="32" xfId="20" applyNumberFormat="1" applyFont="1" applyFill="1" applyBorder="1" applyAlignment="1">
      <alignment horizontal="center" vertical="top" wrapText="1"/>
      <protection/>
    </xf>
    <xf numFmtId="0" fontId="7" fillId="0" borderId="0" xfId="20" applyNumberFormat="1" applyFont="1" applyAlignment="1">
      <alignment horizontal="left" wrapText="1"/>
      <protection/>
    </xf>
    <xf numFmtId="164" fontId="1" fillId="0" borderId="23" xfId="20" applyNumberFormat="1" applyFont="1" applyFill="1" applyBorder="1" applyAlignment="1">
      <alignment horizontal="right"/>
      <protection/>
    </xf>
    <xf numFmtId="164" fontId="1" fillId="0" borderId="33" xfId="20" applyNumberFormat="1" applyFont="1" applyFill="1" applyBorder="1" applyAlignment="1">
      <alignment horizontal="right"/>
      <protection/>
    </xf>
    <xf numFmtId="164" fontId="1" fillId="0" borderId="28" xfId="20" applyNumberFormat="1" applyFont="1" applyFill="1" applyBorder="1" applyAlignment="1">
      <alignment horizontal="right"/>
      <protection/>
    </xf>
    <xf numFmtId="164" fontId="1" fillId="0" borderId="23" xfId="20" applyNumberFormat="1" applyFill="1" applyBorder="1" applyAlignment="1">
      <alignment horizontal="right"/>
      <protection/>
    </xf>
    <xf numFmtId="164" fontId="1" fillId="0" borderId="33" xfId="20" applyNumberFormat="1" applyFill="1" applyBorder="1" applyAlignment="1">
      <alignment horizontal="right"/>
      <protection/>
    </xf>
    <xf numFmtId="164" fontId="1" fillId="0" borderId="28" xfId="20" applyNumberFormat="1" applyFill="1" applyBorder="1" applyAlignment="1">
      <alignment horizontal="right"/>
      <protection/>
    </xf>
    <xf numFmtId="164" fontId="9" fillId="5" borderId="23" xfId="20" applyNumberFormat="1" applyFont="1" applyFill="1" applyBorder="1" applyAlignment="1">
      <alignment horizontal="right"/>
      <protection/>
    </xf>
    <xf numFmtId="164" fontId="9" fillId="5" borderId="33" xfId="20" applyNumberFormat="1" applyFont="1" applyFill="1" applyBorder="1" applyAlignment="1">
      <alignment horizontal="right"/>
      <protection/>
    </xf>
    <xf numFmtId="164" fontId="9" fillId="5" borderId="28" xfId="20" applyNumberFormat="1" applyFont="1" applyFill="1" applyBorder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 2" xfId="20"/>
  </cellStyles>
  <dxfs count="7"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9</xdr:col>
      <xdr:colOff>628650</xdr:colOff>
      <xdr:row>0</xdr:row>
      <xdr:rowOff>1562100</xdr:rowOff>
    </xdr:to>
    <xdr:pic>
      <xdr:nvPicPr>
        <xdr:cNvPr id="2" name="Picture 1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95250"/>
          <a:ext cx="7286625" cy="146685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9</xdr:col>
      <xdr:colOff>628650</xdr:colOff>
      <xdr:row>0</xdr:row>
      <xdr:rowOff>1562100</xdr:rowOff>
    </xdr:to>
    <xdr:pic>
      <xdr:nvPicPr>
        <xdr:cNvPr id="2" name="Picture 1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95250"/>
          <a:ext cx="7286625" cy="146685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5"/>
  <sheetViews>
    <sheetView showGridLines="0" view="pageBreakPreview" zoomScaleSheetLayoutView="100" workbookViewId="0" topLeftCell="A66">
      <selection activeCell="A88" sqref="A88:XFD98"/>
    </sheetView>
  </sheetViews>
  <sheetFormatPr defaultColWidth="9.140625" defaultRowHeight="15"/>
  <cols>
    <col min="1" max="1" width="2.7109375" style="1" customWidth="1"/>
    <col min="2" max="3" width="2.28125" style="2" customWidth="1"/>
    <col min="4" max="4" width="44.57421875" style="2" customWidth="1"/>
    <col min="5" max="5" width="12.28125" style="2" customWidth="1"/>
    <col min="6" max="7" width="9.8515625" style="2" customWidth="1"/>
    <col min="8" max="9" width="9.140625" style="1" customWidth="1"/>
    <col min="10" max="10" width="11.7109375" style="1" bestFit="1" customWidth="1"/>
    <col min="11" max="11" width="9.140625" style="1" customWidth="1"/>
    <col min="12" max="12" width="15.28125" style="1" customWidth="1"/>
    <col min="13" max="13" width="11.421875" style="1" bestFit="1" customWidth="1"/>
    <col min="14" max="15" width="9.140625" style="1" customWidth="1"/>
    <col min="16" max="16" width="9.7109375" style="1" bestFit="1" customWidth="1"/>
    <col min="17" max="16384" width="9.140625" style="1" customWidth="1"/>
  </cols>
  <sheetData>
    <row r="1" spans="2:10" ht="125.25" customHeight="1">
      <c r="B1" s="124"/>
      <c r="C1" s="124"/>
      <c r="D1" s="124"/>
      <c r="E1" s="124"/>
      <c r="F1" s="124"/>
      <c r="G1" s="124"/>
      <c r="H1" s="124"/>
      <c r="I1" s="124"/>
      <c r="J1" s="124"/>
    </row>
    <row r="2" ht="13.5" thickBot="1"/>
    <row r="3" spans="2:14" s="2" customFormat="1" ht="24.75" customHeight="1" thickBot="1">
      <c r="B3" s="125" t="s">
        <v>82</v>
      </c>
      <c r="C3" s="126"/>
      <c r="D3" s="126"/>
      <c r="E3" s="126"/>
      <c r="F3" s="126"/>
      <c r="G3" s="126"/>
      <c r="H3" s="126"/>
      <c r="I3" s="126"/>
      <c r="J3" s="127"/>
      <c r="K3" s="3"/>
      <c r="L3" s="3"/>
      <c r="M3" s="3"/>
      <c r="N3" s="4"/>
    </row>
    <row r="4" spans="2:14" s="2" customFormat="1" ht="24.75" customHeight="1" thickBot="1">
      <c r="B4" s="125" t="s">
        <v>80</v>
      </c>
      <c r="C4" s="126"/>
      <c r="D4" s="126"/>
      <c r="E4" s="126"/>
      <c r="F4" s="126"/>
      <c r="G4" s="126"/>
      <c r="H4" s="126"/>
      <c r="I4" s="126"/>
      <c r="J4" s="127"/>
      <c r="K4" s="3"/>
      <c r="L4" s="3"/>
      <c r="M4" s="3"/>
      <c r="N4" s="4"/>
    </row>
    <row r="5" spans="1:10" ht="13.5" thickBot="1">
      <c r="A5" s="5"/>
      <c r="B5" s="128" t="s">
        <v>0</v>
      </c>
      <c r="C5" s="129"/>
      <c r="D5" s="130"/>
      <c r="E5" s="66" t="s">
        <v>1</v>
      </c>
      <c r="F5" s="66" t="s">
        <v>2</v>
      </c>
      <c r="G5" s="67" t="s">
        <v>3</v>
      </c>
      <c r="H5" s="72" t="s">
        <v>4</v>
      </c>
      <c r="I5" s="72" t="s">
        <v>5</v>
      </c>
      <c r="J5" s="68" t="s">
        <v>6</v>
      </c>
    </row>
    <row r="6" spans="2:14" s="2" customFormat="1" ht="7.5" customHeight="1">
      <c r="B6" s="18"/>
      <c r="C6" s="3"/>
      <c r="D6" s="3"/>
      <c r="E6" s="3"/>
      <c r="F6" s="3"/>
      <c r="G6" s="3"/>
      <c r="H6" s="3"/>
      <c r="I6" s="3"/>
      <c r="J6" s="101"/>
      <c r="K6" s="3"/>
      <c r="L6" s="3"/>
      <c r="M6" s="3"/>
      <c r="N6" s="3"/>
    </row>
    <row r="7" spans="2:14" s="2" customFormat="1" ht="16.5" customHeight="1" hidden="1" thickBot="1">
      <c r="B7" s="102" t="s">
        <v>54</v>
      </c>
      <c r="C7" s="103"/>
      <c r="D7" s="104"/>
      <c r="E7" s="103"/>
      <c r="F7" s="103"/>
      <c r="G7" s="103"/>
      <c r="H7" s="103"/>
      <c r="I7" s="103"/>
      <c r="J7" s="114">
        <f>J10+J11+J14+J15+J17+J18+J19+J48+J52+J53+J55+J57+J63+J64+J66</f>
        <v>0</v>
      </c>
      <c r="K7" s="3"/>
      <c r="L7" s="3"/>
      <c r="M7" s="3"/>
      <c r="N7" s="3"/>
    </row>
    <row r="8" spans="2:14" s="2" customFormat="1" ht="7.5" customHeight="1">
      <c r="B8" s="6"/>
      <c r="C8" s="7"/>
      <c r="D8" s="7"/>
      <c r="E8" s="7"/>
      <c r="F8" s="7"/>
      <c r="G8" s="7"/>
      <c r="H8" s="8"/>
      <c r="I8" s="8"/>
      <c r="J8" s="9"/>
      <c r="K8" s="3"/>
      <c r="L8" s="3"/>
      <c r="M8" s="3"/>
      <c r="N8" s="3"/>
    </row>
    <row r="9" spans="2:14" s="2" customFormat="1" ht="16.5" customHeight="1" hidden="1">
      <c r="B9" s="10"/>
      <c r="C9" s="122" t="s">
        <v>7</v>
      </c>
      <c r="D9" s="123"/>
      <c r="E9" s="123"/>
      <c r="F9" s="123"/>
      <c r="G9" s="123"/>
      <c r="H9" s="8"/>
      <c r="I9" s="8"/>
      <c r="J9" s="9"/>
      <c r="K9" s="3"/>
      <c r="L9" s="3"/>
      <c r="M9" s="3"/>
      <c r="N9" s="3"/>
    </row>
    <row r="10" spans="2:16" s="2" customFormat="1" ht="13.5" customHeight="1" hidden="1">
      <c r="B10" s="11"/>
      <c r="C10" s="12"/>
      <c r="D10" s="13" t="s">
        <v>8</v>
      </c>
      <c r="E10" s="14"/>
      <c r="F10" s="14">
        <v>0</v>
      </c>
      <c r="G10" s="14" t="s">
        <v>9</v>
      </c>
      <c r="H10" s="15">
        <v>199</v>
      </c>
      <c r="I10" s="16">
        <v>0</v>
      </c>
      <c r="J10" s="33">
        <f>(I10+H10)*F10</f>
        <v>0</v>
      </c>
      <c r="K10" s="3"/>
      <c r="L10" s="3"/>
      <c r="M10" s="3"/>
      <c r="N10" s="3"/>
      <c r="P10" s="36"/>
    </row>
    <row r="11" spans="2:16" s="2" customFormat="1" ht="13.5" customHeight="1" hidden="1">
      <c r="B11" s="18"/>
      <c r="C11" s="3"/>
      <c r="D11" s="19" t="s">
        <v>65</v>
      </c>
      <c r="E11" s="14"/>
      <c r="F11" s="14">
        <v>0</v>
      </c>
      <c r="G11" s="14" t="s">
        <v>9</v>
      </c>
      <c r="H11" s="15">
        <f>248*3</f>
        <v>744</v>
      </c>
      <c r="I11" s="16">
        <v>0</v>
      </c>
      <c r="J11" s="33">
        <f>(I11+H11)*F11</f>
        <v>0</v>
      </c>
      <c r="K11" s="3"/>
      <c r="M11" s="3"/>
      <c r="N11" s="3"/>
      <c r="P11" s="36"/>
    </row>
    <row r="12" spans="2:14" s="2" customFormat="1" ht="1.5" customHeight="1" thickBot="1">
      <c r="B12" s="6"/>
      <c r="C12" s="7"/>
      <c r="D12" s="20"/>
      <c r="E12" s="21"/>
      <c r="F12" s="21"/>
      <c r="G12" s="21"/>
      <c r="H12" s="22"/>
      <c r="I12" s="23"/>
      <c r="J12" s="24"/>
      <c r="K12" s="3"/>
      <c r="L12" s="3"/>
      <c r="M12" s="3"/>
      <c r="N12" s="3"/>
    </row>
    <row r="13" spans="2:14" s="2" customFormat="1" ht="16.5" customHeight="1" thickBot="1">
      <c r="B13" s="110" t="s">
        <v>76</v>
      </c>
      <c r="C13" s="111"/>
      <c r="D13" s="112"/>
      <c r="E13" s="111"/>
      <c r="F13" s="111"/>
      <c r="G13" s="111"/>
      <c r="H13" s="111"/>
      <c r="I13" s="111"/>
      <c r="J13" s="115">
        <f>SUM(J14:J66)</f>
        <v>0</v>
      </c>
      <c r="K13" s="3"/>
      <c r="L13" s="3"/>
      <c r="M13" s="3"/>
      <c r="N13" s="25"/>
    </row>
    <row r="14" spans="2:16" s="84" customFormat="1" ht="15">
      <c r="B14" s="85"/>
      <c r="C14" s="86"/>
      <c r="D14" s="87" t="s">
        <v>67</v>
      </c>
      <c r="E14" s="88" t="s">
        <v>30</v>
      </c>
      <c r="F14" s="89">
        <v>15</v>
      </c>
      <c r="G14" s="89" t="s">
        <v>10</v>
      </c>
      <c r="H14" s="90"/>
      <c r="I14" s="91"/>
      <c r="J14" s="92">
        <f aca="true" t="shared" si="0" ref="J14:J19">(I14+H14)*F14</f>
        <v>0</v>
      </c>
      <c r="K14" s="93"/>
      <c r="L14" s="94"/>
      <c r="M14" s="95"/>
      <c r="N14" s="94"/>
      <c r="P14" s="96"/>
    </row>
    <row r="15" spans="2:16" s="84" customFormat="1" ht="15">
      <c r="B15" s="85"/>
      <c r="C15" s="86"/>
      <c r="D15" s="87" t="s">
        <v>48</v>
      </c>
      <c r="E15" s="89">
        <v>20</v>
      </c>
      <c r="F15" s="89">
        <v>0</v>
      </c>
      <c r="G15" s="89" t="s">
        <v>10</v>
      </c>
      <c r="H15" s="90"/>
      <c r="I15" s="91"/>
      <c r="J15" s="92">
        <f t="shared" si="0"/>
        <v>0</v>
      </c>
      <c r="K15" s="93"/>
      <c r="L15" s="94"/>
      <c r="M15" s="95"/>
      <c r="N15" s="94"/>
      <c r="P15" s="96"/>
    </row>
    <row r="16" spans="2:16" s="84" customFormat="1" ht="15">
      <c r="B16" s="85"/>
      <c r="C16" s="86"/>
      <c r="D16" s="87" t="s">
        <v>77</v>
      </c>
      <c r="E16" s="88" t="s">
        <v>30</v>
      </c>
      <c r="F16" s="89">
        <v>15</v>
      </c>
      <c r="G16" s="89" t="s">
        <v>10</v>
      </c>
      <c r="H16" s="90"/>
      <c r="I16" s="91"/>
      <c r="J16" s="92">
        <f t="shared" si="0"/>
        <v>0</v>
      </c>
      <c r="K16" s="93"/>
      <c r="L16" s="94"/>
      <c r="M16" s="95"/>
      <c r="N16" s="94"/>
      <c r="P16" s="96"/>
    </row>
    <row r="17" spans="2:16" s="84" customFormat="1" ht="13.5" customHeight="1">
      <c r="B17" s="85"/>
      <c r="C17" s="86"/>
      <c r="D17" s="87" t="s">
        <v>66</v>
      </c>
      <c r="E17" s="89" t="s">
        <v>26</v>
      </c>
      <c r="F17" s="89">
        <v>18</v>
      </c>
      <c r="G17" s="89" t="s">
        <v>10</v>
      </c>
      <c r="H17" s="90"/>
      <c r="I17" s="91"/>
      <c r="J17" s="92">
        <f t="shared" si="0"/>
        <v>0</v>
      </c>
      <c r="K17" s="93"/>
      <c r="L17" s="94"/>
      <c r="M17" s="95"/>
      <c r="N17" s="94"/>
      <c r="P17" s="96"/>
    </row>
    <row r="18" spans="2:16" s="84" customFormat="1" ht="15">
      <c r="B18" s="85"/>
      <c r="C18" s="86"/>
      <c r="D18" s="87" t="s">
        <v>27</v>
      </c>
      <c r="E18" s="89" t="s">
        <v>26</v>
      </c>
      <c r="F18" s="89">
        <v>0</v>
      </c>
      <c r="G18" s="89" t="s">
        <v>10</v>
      </c>
      <c r="H18" s="90"/>
      <c r="I18" s="91"/>
      <c r="J18" s="92">
        <f t="shared" si="0"/>
        <v>0</v>
      </c>
      <c r="K18" s="93"/>
      <c r="L18" s="94"/>
      <c r="M18" s="95"/>
      <c r="N18" s="94"/>
      <c r="P18" s="96"/>
    </row>
    <row r="19" spans="2:16" s="84" customFormat="1" ht="15">
      <c r="B19" s="85"/>
      <c r="C19" s="86"/>
      <c r="D19" s="97" t="s">
        <v>46</v>
      </c>
      <c r="E19" s="89" t="s">
        <v>26</v>
      </c>
      <c r="F19" s="89">
        <v>250</v>
      </c>
      <c r="G19" s="89" t="s">
        <v>10</v>
      </c>
      <c r="H19" s="90"/>
      <c r="I19" s="91"/>
      <c r="J19" s="98">
        <f t="shared" si="0"/>
        <v>0</v>
      </c>
      <c r="K19" s="93"/>
      <c r="L19" s="94"/>
      <c r="M19" s="95"/>
      <c r="N19" s="94"/>
      <c r="P19" s="96"/>
    </row>
    <row r="20" spans="2:14" s="2" customFormat="1" ht="16.5" customHeight="1" hidden="1">
      <c r="B20" s="10"/>
      <c r="C20" s="122" t="s">
        <v>23</v>
      </c>
      <c r="D20" s="123"/>
      <c r="E20" s="123"/>
      <c r="F20" s="123"/>
      <c r="G20" s="123"/>
      <c r="H20" s="73"/>
      <c r="I20" s="73"/>
      <c r="J20" s="74"/>
      <c r="K20" s="3"/>
      <c r="L20" s="3"/>
      <c r="M20" s="3"/>
      <c r="N20" s="25"/>
    </row>
    <row r="21" spans="2:14" ht="15" hidden="1">
      <c r="B21" s="26"/>
      <c r="C21" s="3"/>
      <c r="D21" s="13" t="s">
        <v>24</v>
      </c>
      <c r="E21" s="14">
        <v>10</v>
      </c>
      <c r="F21" s="14">
        <v>0</v>
      </c>
      <c r="G21" s="14" t="s">
        <v>10</v>
      </c>
      <c r="H21" s="15">
        <v>9.1</v>
      </c>
      <c r="I21" s="16">
        <v>6.5</v>
      </c>
      <c r="J21" s="24">
        <f aca="true" t="shared" si="1" ref="J21:J26">(I21+H21)*F21</f>
        <v>0</v>
      </c>
      <c r="K21" s="27"/>
      <c r="L21" s="28"/>
      <c r="M21" s="29"/>
      <c r="N21" s="30"/>
    </row>
    <row r="22" spans="2:14" ht="15" hidden="1">
      <c r="B22" s="26"/>
      <c r="C22" s="3"/>
      <c r="D22" s="13" t="s">
        <v>24</v>
      </c>
      <c r="E22" s="31" t="s">
        <v>11</v>
      </c>
      <c r="F22" s="14">
        <v>0</v>
      </c>
      <c r="G22" s="14" t="s">
        <v>10</v>
      </c>
      <c r="H22" s="15">
        <v>14.8</v>
      </c>
      <c r="I22" s="16">
        <v>0</v>
      </c>
      <c r="J22" s="24">
        <f t="shared" si="1"/>
        <v>0</v>
      </c>
      <c r="K22" s="27"/>
      <c r="L22" s="28"/>
      <c r="M22" s="29"/>
      <c r="N22" s="30"/>
    </row>
    <row r="23" spans="2:14" ht="15" hidden="1">
      <c r="B23" s="26"/>
      <c r="C23" s="3"/>
      <c r="D23" s="13" t="s">
        <v>24</v>
      </c>
      <c r="E23" s="14">
        <v>20</v>
      </c>
      <c r="F23" s="14">
        <v>0</v>
      </c>
      <c r="G23" s="14" t="s">
        <v>10</v>
      </c>
      <c r="H23" s="15">
        <v>14.8</v>
      </c>
      <c r="I23" s="16">
        <v>9</v>
      </c>
      <c r="J23" s="24">
        <f t="shared" si="1"/>
        <v>0</v>
      </c>
      <c r="K23" s="27"/>
      <c r="L23" s="28"/>
      <c r="M23" s="29"/>
      <c r="N23" s="30"/>
    </row>
    <row r="24" spans="2:14" ht="15" hidden="1">
      <c r="B24" s="26"/>
      <c r="C24" s="3"/>
      <c r="D24" s="13" t="s">
        <v>25</v>
      </c>
      <c r="E24" s="14" t="s">
        <v>26</v>
      </c>
      <c r="F24" s="14">
        <v>0</v>
      </c>
      <c r="G24" s="14" t="s">
        <v>10</v>
      </c>
      <c r="H24" s="15">
        <v>12.5</v>
      </c>
      <c r="I24" s="16">
        <v>1.5</v>
      </c>
      <c r="J24" s="24">
        <f t="shared" si="1"/>
        <v>0</v>
      </c>
      <c r="K24" s="27"/>
      <c r="L24" s="28"/>
      <c r="M24" s="29"/>
      <c r="N24" s="30"/>
    </row>
    <row r="25" spans="2:14" ht="15" hidden="1">
      <c r="B25" s="26"/>
      <c r="C25" s="3"/>
      <c r="D25" s="13" t="s">
        <v>27</v>
      </c>
      <c r="E25" s="14" t="s">
        <v>26</v>
      </c>
      <c r="F25" s="14">
        <v>0</v>
      </c>
      <c r="G25" s="14" t="s">
        <v>10</v>
      </c>
      <c r="H25" s="15">
        <v>2.4</v>
      </c>
      <c r="I25" s="16">
        <v>1.5</v>
      </c>
      <c r="J25" s="24">
        <f t="shared" si="1"/>
        <v>0</v>
      </c>
      <c r="K25" s="27"/>
      <c r="L25" s="28"/>
      <c r="M25" s="29"/>
      <c r="N25" s="30"/>
    </row>
    <row r="26" spans="2:14" ht="15" hidden="1">
      <c r="B26" s="26"/>
      <c r="C26" s="3"/>
      <c r="D26" s="75" t="s">
        <v>28</v>
      </c>
      <c r="E26" s="14" t="s">
        <v>26</v>
      </c>
      <c r="F26" s="14">
        <v>0</v>
      </c>
      <c r="G26" s="14" t="s">
        <v>10</v>
      </c>
      <c r="H26" s="15">
        <v>0</v>
      </c>
      <c r="I26" s="16">
        <v>0</v>
      </c>
      <c r="J26" s="17">
        <f t="shared" si="1"/>
        <v>0</v>
      </c>
      <c r="K26" s="27"/>
      <c r="L26" s="28"/>
      <c r="M26" s="29"/>
      <c r="N26" s="30"/>
    </row>
    <row r="27" spans="2:14" ht="15" hidden="1">
      <c r="B27" s="26"/>
      <c r="C27" s="3"/>
      <c r="D27" s="75"/>
      <c r="E27" s="21"/>
      <c r="F27" s="21"/>
      <c r="G27" s="21"/>
      <c r="H27" s="22"/>
      <c r="I27" s="23"/>
      <c r="J27" s="24"/>
      <c r="K27" s="27"/>
      <c r="L27" s="5"/>
      <c r="M27" s="5"/>
      <c r="N27" s="5"/>
    </row>
    <row r="28" spans="2:14" s="2" customFormat="1" ht="16.5" customHeight="1" hidden="1">
      <c r="B28" s="10"/>
      <c r="C28" s="122" t="s">
        <v>23</v>
      </c>
      <c r="D28" s="123"/>
      <c r="E28" s="123"/>
      <c r="F28" s="123"/>
      <c r="G28" s="123"/>
      <c r="H28" s="73"/>
      <c r="I28" s="73"/>
      <c r="J28" s="74"/>
      <c r="K28" s="3"/>
      <c r="L28" s="3"/>
      <c r="M28" s="3"/>
      <c r="N28" s="25"/>
    </row>
    <row r="29" spans="2:14" ht="15" hidden="1">
      <c r="B29" s="26"/>
      <c r="C29" s="3"/>
      <c r="D29" s="13" t="s">
        <v>29</v>
      </c>
      <c r="E29" s="31" t="s">
        <v>30</v>
      </c>
      <c r="F29" s="14">
        <v>0</v>
      </c>
      <c r="G29" s="14" t="s">
        <v>10</v>
      </c>
      <c r="H29" s="15">
        <f>N29</f>
        <v>0</v>
      </c>
      <c r="I29" s="16">
        <v>7</v>
      </c>
      <c r="J29" s="24">
        <f aca="true" t="shared" si="2" ref="J29:J35">(I29+H29)*F29</f>
        <v>0</v>
      </c>
      <c r="K29" s="27"/>
      <c r="L29" s="28"/>
      <c r="M29" s="65"/>
      <c r="N29" s="28"/>
    </row>
    <row r="30" spans="2:14" ht="15" hidden="1">
      <c r="B30" s="26"/>
      <c r="C30" s="3"/>
      <c r="D30" s="13" t="s">
        <v>29</v>
      </c>
      <c r="E30" s="31">
        <v>20</v>
      </c>
      <c r="F30" s="14">
        <v>0</v>
      </c>
      <c r="G30" s="14" t="s">
        <v>10</v>
      </c>
      <c r="H30" s="15">
        <f aca="true" t="shared" si="3" ref="H30:H34">N30</f>
        <v>0</v>
      </c>
      <c r="I30" s="16">
        <v>7.5</v>
      </c>
      <c r="J30" s="24">
        <f t="shared" si="2"/>
        <v>0</v>
      </c>
      <c r="K30" s="27"/>
      <c r="L30" s="28"/>
      <c r="M30" s="65"/>
      <c r="N30" s="28"/>
    </row>
    <row r="31" spans="2:14" ht="15" hidden="1">
      <c r="B31" s="26"/>
      <c r="C31" s="3"/>
      <c r="D31" s="13" t="s">
        <v>31</v>
      </c>
      <c r="E31" s="31" t="s">
        <v>26</v>
      </c>
      <c r="F31" s="14">
        <v>0</v>
      </c>
      <c r="G31" s="14" t="s">
        <v>10</v>
      </c>
      <c r="H31" s="15">
        <f t="shared" si="3"/>
        <v>0</v>
      </c>
      <c r="I31" s="16">
        <v>1.5</v>
      </c>
      <c r="J31" s="24">
        <f t="shared" si="2"/>
        <v>0</v>
      </c>
      <c r="K31" s="27"/>
      <c r="L31" s="28"/>
      <c r="M31" s="65"/>
      <c r="N31" s="28"/>
    </row>
    <row r="32" spans="2:14" ht="15" hidden="1">
      <c r="B32" s="26"/>
      <c r="C32" s="3"/>
      <c r="D32" s="13" t="s">
        <v>32</v>
      </c>
      <c r="E32" s="31" t="s">
        <v>26</v>
      </c>
      <c r="F32" s="14">
        <v>0</v>
      </c>
      <c r="G32" s="14" t="s">
        <v>10</v>
      </c>
      <c r="H32" s="15">
        <f t="shared" si="3"/>
        <v>0</v>
      </c>
      <c r="I32" s="16">
        <v>5</v>
      </c>
      <c r="J32" s="24">
        <f t="shared" si="2"/>
        <v>0</v>
      </c>
      <c r="K32" s="27"/>
      <c r="L32" s="28"/>
      <c r="M32" s="65"/>
      <c r="N32" s="28"/>
    </row>
    <row r="33" spans="2:14" ht="15" hidden="1">
      <c r="B33" s="26"/>
      <c r="C33" s="3"/>
      <c r="D33" s="13" t="s">
        <v>33</v>
      </c>
      <c r="E33" s="31" t="s">
        <v>26</v>
      </c>
      <c r="F33" s="14">
        <v>0</v>
      </c>
      <c r="G33" s="14" t="s">
        <v>10</v>
      </c>
      <c r="H33" s="15">
        <f t="shared" si="3"/>
        <v>0</v>
      </c>
      <c r="I33" s="16">
        <v>5</v>
      </c>
      <c r="J33" s="24">
        <f t="shared" si="2"/>
        <v>0</v>
      </c>
      <c r="K33" s="27"/>
      <c r="L33" s="28"/>
      <c r="M33" s="65"/>
      <c r="N33" s="28"/>
    </row>
    <row r="34" spans="2:14" ht="15" hidden="1">
      <c r="B34" s="26"/>
      <c r="C34" s="3"/>
      <c r="D34" s="13" t="s">
        <v>34</v>
      </c>
      <c r="E34" s="31" t="s">
        <v>26</v>
      </c>
      <c r="F34" s="14">
        <v>0</v>
      </c>
      <c r="G34" s="14" t="s">
        <v>10</v>
      </c>
      <c r="H34" s="15">
        <f t="shared" si="3"/>
        <v>0</v>
      </c>
      <c r="I34" s="16">
        <v>1.5</v>
      </c>
      <c r="J34" s="24">
        <f t="shared" si="2"/>
        <v>0</v>
      </c>
      <c r="K34" s="27"/>
      <c r="L34" s="28"/>
      <c r="M34" s="65"/>
      <c r="N34" s="28"/>
    </row>
    <row r="35" spans="2:14" ht="15" hidden="1">
      <c r="B35" s="26"/>
      <c r="C35" s="3"/>
      <c r="D35" s="75" t="s">
        <v>28</v>
      </c>
      <c r="E35" s="31" t="s">
        <v>26</v>
      </c>
      <c r="F35" s="14">
        <v>0</v>
      </c>
      <c r="G35" s="14" t="s">
        <v>10</v>
      </c>
      <c r="H35" s="15">
        <v>0</v>
      </c>
      <c r="I35" s="16">
        <v>0</v>
      </c>
      <c r="J35" s="17">
        <f t="shared" si="2"/>
        <v>0</v>
      </c>
      <c r="K35" s="27"/>
      <c r="L35" s="28"/>
      <c r="M35" s="65"/>
      <c r="N35" s="30"/>
    </row>
    <row r="36" spans="2:14" ht="15" hidden="1">
      <c r="B36" s="26"/>
      <c r="C36" s="3"/>
      <c r="D36" s="75"/>
      <c r="E36" s="76"/>
      <c r="F36" s="21"/>
      <c r="G36" s="21"/>
      <c r="H36" s="22"/>
      <c r="I36" s="23"/>
      <c r="J36" s="24"/>
      <c r="K36" s="27"/>
      <c r="L36" s="5"/>
      <c r="M36" s="5"/>
      <c r="N36" s="5"/>
    </row>
    <row r="37" spans="2:14" s="2" customFormat="1" ht="16.5" customHeight="1" hidden="1">
      <c r="B37" s="10"/>
      <c r="C37" s="122" t="s">
        <v>49</v>
      </c>
      <c r="D37" s="123"/>
      <c r="E37" s="123"/>
      <c r="F37" s="123"/>
      <c r="G37" s="123"/>
      <c r="H37" s="73"/>
      <c r="I37" s="73"/>
      <c r="J37" s="74"/>
      <c r="K37" s="3"/>
      <c r="L37" s="3"/>
      <c r="M37" s="3"/>
      <c r="N37" s="25"/>
    </row>
    <row r="38" spans="2:16" ht="15" hidden="1">
      <c r="B38" s="26"/>
      <c r="C38" s="3"/>
      <c r="D38" s="13" t="s">
        <v>47</v>
      </c>
      <c r="E38" s="31" t="s">
        <v>30</v>
      </c>
      <c r="F38" s="14">
        <v>0</v>
      </c>
      <c r="G38" s="14" t="s">
        <v>10</v>
      </c>
      <c r="H38" s="15">
        <f aca="true" t="shared" si="4" ref="H38:H39">N38</f>
        <v>0</v>
      </c>
      <c r="I38" s="16">
        <v>7.5</v>
      </c>
      <c r="J38" s="24">
        <f aca="true" t="shared" si="5" ref="J38:J39">(I38+H38)*F38</f>
        <v>0</v>
      </c>
      <c r="K38" s="27"/>
      <c r="L38" s="28"/>
      <c r="M38" s="65"/>
      <c r="N38" s="28"/>
      <c r="P38" s="96"/>
    </row>
    <row r="39" spans="2:16" ht="15" hidden="1">
      <c r="B39" s="26"/>
      <c r="C39" s="3"/>
      <c r="D39" s="13" t="s">
        <v>47</v>
      </c>
      <c r="E39" s="31" t="s">
        <v>12</v>
      </c>
      <c r="F39" s="14">
        <v>0</v>
      </c>
      <c r="G39" s="14" t="s">
        <v>10</v>
      </c>
      <c r="H39" s="15">
        <f t="shared" si="4"/>
        <v>0</v>
      </c>
      <c r="I39" s="16">
        <v>8</v>
      </c>
      <c r="J39" s="24">
        <f t="shared" si="5"/>
        <v>0</v>
      </c>
      <c r="K39" s="27"/>
      <c r="L39" s="28"/>
      <c r="M39" s="65"/>
      <c r="N39" s="28"/>
      <c r="P39" s="96"/>
    </row>
    <row r="40" spans="2:14" ht="15" hidden="1">
      <c r="B40" s="26"/>
      <c r="C40" s="3"/>
      <c r="D40" s="75"/>
      <c r="E40" s="76"/>
      <c r="F40" s="21"/>
      <c r="G40" s="21"/>
      <c r="H40" s="22"/>
      <c r="I40" s="23"/>
      <c r="J40" s="24"/>
      <c r="K40" s="27"/>
      <c r="L40" s="5"/>
      <c r="M40" s="5"/>
      <c r="N40" s="5"/>
    </row>
    <row r="41" spans="2:14" ht="15" hidden="1">
      <c r="B41" s="10"/>
      <c r="C41" s="122" t="s">
        <v>35</v>
      </c>
      <c r="D41" s="123"/>
      <c r="E41" s="123"/>
      <c r="F41" s="123"/>
      <c r="G41" s="123"/>
      <c r="H41" s="22"/>
      <c r="I41" s="22"/>
      <c r="J41" s="24"/>
      <c r="K41" s="27"/>
      <c r="L41" s="5"/>
      <c r="M41" s="5"/>
      <c r="N41" s="5"/>
    </row>
    <row r="42" spans="2:14" ht="15" hidden="1">
      <c r="B42" s="26"/>
      <c r="C42" s="3"/>
      <c r="D42" s="77" t="s">
        <v>36</v>
      </c>
      <c r="E42" s="78">
        <v>20</v>
      </c>
      <c r="F42" s="79">
        <v>0</v>
      </c>
      <c r="G42" s="79" t="s">
        <v>10</v>
      </c>
      <c r="H42" s="32">
        <v>7.5</v>
      </c>
      <c r="I42" s="80">
        <v>15</v>
      </c>
      <c r="J42" s="33">
        <f>(I42+H42)*F42</f>
        <v>0</v>
      </c>
      <c r="K42" s="27"/>
      <c r="L42" s="5"/>
      <c r="M42" s="5"/>
      <c r="N42" s="5"/>
    </row>
    <row r="43" spans="2:14" ht="15" hidden="1">
      <c r="B43" s="26"/>
      <c r="C43" s="3"/>
      <c r="D43" s="77" t="s">
        <v>36</v>
      </c>
      <c r="E43" s="78">
        <v>25</v>
      </c>
      <c r="F43" s="79">
        <v>0</v>
      </c>
      <c r="G43" s="79" t="s">
        <v>10</v>
      </c>
      <c r="H43" s="32">
        <v>14</v>
      </c>
      <c r="I43" s="80">
        <v>18</v>
      </c>
      <c r="J43" s="33">
        <f>(I43+H43)*F43</f>
        <v>0</v>
      </c>
      <c r="K43" s="27"/>
      <c r="L43" s="5"/>
      <c r="M43" s="5"/>
      <c r="N43" s="5"/>
    </row>
    <row r="44" spans="2:14" ht="15" hidden="1">
      <c r="B44" s="26"/>
      <c r="C44" s="3"/>
      <c r="D44" s="77" t="s">
        <v>36</v>
      </c>
      <c r="E44" s="78">
        <v>32</v>
      </c>
      <c r="F44" s="79">
        <v>0</v>
      </c>
      <c r="G44" s="79" t="s">
        <v>10</v>
      </c>
      <c r="H44" s="32">
        <v>18</v>
      </c>
      <c r="I44" s="80">
        <v>20</v>
      </c>
      <c r="J44" s="33">
        <f>(I44+H44)*F44</f>
        <v>0</v>
      </c>
      <c r="K44" s="27"/>
      <c r="L44" s="5"/>
      <c r="M44" s="5"/>
      <c r="N44" s="5"/>
    </row>
    <row r="45" spans="2:14" ht="15" hidden="1">
      <c r="B45" s="26"/>
      <c r="C45" s="3"/>
      <c r="D45" s="34" t="s">
        <v>37</v>
      </c>
      <c r="E45" s="35" t="s">
        <v>30</v>
      </c>
      <c r="F45" s="14">
        <v>0</v>
      </c>
      <c r="G45" s="14" t="s">
        <v>10</v>
      </c>
      <c r="H45" s="15">
        <v>4</v>
      </c>
      <c r="I45" s="32">
        <v>10</v>
      </c>
      <c r="J45" s="24">
        <f>(I45+H45)*F45</f>
        <v>0</v>
      </c>
      <c r="K45" s="27"/>
      <c r="L45" s="5"/>
      <c r="M45" s="5"/>
      <c r="N45" s="5"/>
    </row>
    <row r="46" spans="2:14" ht="6" customHeight="1">
      <c r="B46" s="26"/>
      <c r="C46" s="3"/>
      <c r="D46" s="75"/>
      <c r="E46" s="76"/>
      <c r="F46" s="21"/>
      <c r="G46" s="21"/>
      <c r="H46" s="22"/>
      <c r="I46" s="23"/>
      <c r="J46" s="24"/>
      <c r="K46" s="27"/>
      <c r="L46" s="5"/>
      <c r="M46" s="5"/>
      <c r="N46" s="5"/>
    </row>
    <row r="47" spans="2:14" ht="15" hidden="1">
      <c r="B47" s="10"/>
      <c r="C47" s="122" t="s">
        <v>38</v>
      </c>
      <c r="D47" s="123"/>
      <c r="E47" s="123"/>
      <c r="F47" s="123"/>
      <c r="G47" s="123"/>
      <c r="H47" s="22"/>
      <c r="I47" s="22"/>
      <c r="J47" s="24"/>
      <c r="K47" s="27"/>
      <c r="L47" s="5"/>
      <c r="M47" s="5"/>
      <c r="N47" s="5"/>
    </row>
    <row r="48" spans="2:16" ht="15" hidden="1">
      <c r="B48" s="26"/>
      <c r="C48" s="3"/>
      <c r="D48" s="77" t="s">
        <v>39</v>
      </c>
      <c r="E48" s="78" t="s">
        <v>55</v>
      </c>
      <c r="F48" s="79">
        <v>0</v>
      </c>
      <c r="G48" s="79" t="s">
        <v>10</v>
      </c>
      <c r="H48" s="15">
        <v>245</v>
      </c>
      <c r="I48" s="80">
        <v>135</v>
      </c>
      <c r="J48" s="33">
        <f aca="true" t="shared" si="6" ref="J48:J57">(I48+H48)*F48</f>
        <v>0</v>
      </c>
      <c r="K48" s="27"/>
      <c r="L48" s="28"/>
      <c r="M48" s="65"/>
      <c r="N48" s="28"/>
      <c r="P48" s="96"/>
    </row>
    <row r="49" spans="2:16" ht="15" hidden="1">
      <c r="B49" s="26"/>
      <c r="C49" s="3"/>
      <c r="D49" s="77" t="s">
        <v>39</v>
      </c>
      <c r="E49" s="78">
        <v>50</v>
      </c>
      <c r="F49" s="79">
        <v>0</v>
      </c>
      <c r="G49" s="79" t="s">
        <v>10</v>
      </c>
      <c r="H49" s="32">
        <v>367</v>
      </c>
      <c r="I49" s="80">
        <v>0</v>
      </c>
      <c r="J49" s="33">
        <f t="shared" si="6"/>
        <v>0</v>
      </c>
      <c r="K49" s="27"/>
      <c r="L49" s="28"/>
      <c r="M49" s="65"/>
      <c r="N49" s="28"/>
      <c r="P49" s="96"/>
    </row>
    <row r="50" spans="2:16" ht="15" hidden="1">
      <c r="B50" s="26"/>
      <c r="C50" s="3"/>
      <c r="D50" s="13" t="s">
        <v>40</v>
      </c>
      <c r="E50" s="31">
        <v>65</v>
      </c>
      <c r="F50" s="14">
        <v>0</v>
      </c>
      <c r="G50" s="14" t="s">
        <v>10</v>
      </c>
      <c r="H50" s="15">
        <v>268</v>
      </c>
      <c r="I50" s="16">
        <v>0</v>
      </c>
      <c r="J50" s="24">
        <f t="shared" si="6"/>
        <v>0</v>
      </c>
      <c r="K50" s="27"/>
      <c r="L50" s="28"/>
      <c r="M50" s="65"/>
      <c r="N50" s="28"/>
      <c r="P50" s="96"/>
    </row>
    <row r="51" spans="2:16" ht="15" hidden="1">
      <c r="B51" s="26"/>
      <c r="C51" s="3"/>
      <c r="D51" s="13" t="s">
        <v>52</v>
      </c>
      <c r="E51" s="31" t="s">
        <v>51</v>
      </c>
      <c r="F51" s="14">
        <v>0</v>
      </c>
      <c r="G51" s="14" t="s">
        <v>10</v>
      </c>
      <c r="H51" s="15">
        <v>154</v>
      </c>
      <c r="I51" s="16">
        <v>26</v>
      </c>
      <c r="J51" s="24">
        <f>(I51+H51)*F51</f>
        <v>0</v>
      </c>
      <c r="K51" s="27"/>
      <c r="L51" s="28"/>
      <c r="M51" s="65"/>
      <c r="N51" s="28"/>
      <c r="P51" s="96"/>
    </row>
    <row r="52" spans="2:16" ht="15" hidden="1">
      <c r="B52" s="26"/>
      <c r="C52" s="3"/>
      <c r="D52" s="13" t="s">
        <v>52</v>
      </c>
      <c r="E52" s="31" t="s">
        <v>55</v>
      </c>
      <c r="F52" s="14">
        <v>0</v>
      </c>
      <c r="G52" s="14" t="s">
        <v>10</v>
      </c>
      <c r="H52" s="15">
        <v>82</v>
      </c>
      <c r="I52" s="16">
        <v>50</v>
      </c>
      <c r="J52" s="24">
        <f t="shared" si="6"/>
        <v>0</v>
      </c>
      <c r="K52" s="27"/>
      <c r="L52" s="28"/>
      <c r="M52" s="65"/>
      <c r="N52" s="28"/>
      <c r="P52" s="96"/>
    </row>
    <row r="53" spans="2:16" ht="15" hidden="1">
      <c r="B53" s="26"/>
      <c r="C53" s="3"/>
      <c r="D53" s="13" t="s">
        <v>41</v>
      </c>
      <c r="E53" s="31" t="s">
        <v>51</v>
      </c>
      <c r="F53" s="14">
        <v>0</v>
      </c>
      <c r="G53" s="14" t="s">
        <v>10</v>
      </c>
      <c r="H53" s="15">
        <v>38</v>
      </c>
      <c r="I53" s="16">
        <v>32</v>
      </c>
      <c r="J53" s="24">
        <f t="shared" si="6"/>
        <v>0</v>
      </c>
      <c r="K53" s="27"/>
      <c r="L53" s="28"/>
      <c r="M53" s="5"/>
      <c r="P53" s="36"/>
    </row>
    <row r="54" spans="2:16" ht="15" hidden="1">
      <c r="B54" s="26"/>
      <c r="C54" s="3"/>
      <c r="D54" s="13" t="s">
        <v>41</v>
      </c>
      <c r="E54" s="31">
        <v>50</v>
      </c>
      <c r="F54" s="14">
        <v>0</v>
      </c>
      <c r="G54" s="14" t="s">
        <v>10</v>
      </c>
      <c r="H54" s="15">
        <v>33</v>
      </c>
      <c r="I54" s="16">
        <v>30</v>
      </c>
      <c r="J54" s="24">
        <f t="shared" si="6"/>
        <v>0</v>
      </c>
      <c r="K54" s="36"/>
      <c r="L54" s="28"/>
      <c r="M54" s="5"/>
      <c r="P54" s="36"/>
    </row>
    <row r="55" spans="2:16" ht="15" hidden="1">
      <c r="B55" s="26"/>
      <c r="C55" s="3"/>
      <c r="D55" s="81" t="s">
        <v>42</v>
      </c>
      <c r="E55" s="82" t="s">
        <v>12</v>
      </c>
      <c r="F55" s="14">
        <v>0</v>
      </c>
      <c r="G55" s="14" t="s">
        <v>10</v>
      </c>
      <c r="H55" s="15">
        <v>0</v>
      </c>
      <c r="I55" s="16">
        <v>25</v>
      </c>
      <c r="J55" s="24">
        <f t="shared" si="6"/>
        <v>0</v>
      </c>
      <c r="K55" s="36"/>
      <c r="L55" s="28"/>
      <c r="M55" s="5"/>
      <c r="P55" s="36"/>
    </row>
    <row r="56" spans="2:16" ht="15" hidden="1">
      <c r="B56" s="26"/>
      <c r="C56" s="3"/>
      <c r="D56" s="81" t="s">
        <v>53</v>
      </c>
      <c r="E56" s="99"/>
      <c r="F56" s="14">
        <v>0</v>
      </c>
      <c r="G56" s="14" t="s">
        <v>10</v>
      </c>
      <c r="H56" s="15">
        <v>0</v>
      </c>
      <c r="I56" s="16">
        <v>5</v>
      </c>
      <c r="J56" s="24">
        <f t="shared" si="6"/>
        <v>0</v>
      </c>
      <c r="K56" s="36"/>
      <c r="L56" s="28"/>
      <c r="M56" s="5"/>
      <c r="P56" s="36"/>
    </row>
    <row r="57" spans="2:16" ht="15" hidden="1">
      <c r="B57" s="26"/>
      <c r="C57" s="3"/>
      <c r="D57" s="34" t="s">
        <v>37</v>
      </c>
      <c r="E57" s="35">
        <v>15</v>
      </c>
      <c r="F57" s="14">
        <v>0</v>
      </c>
      <c r="G57" s="14" t="s">
        <v>10</v>
      </c>
      <c r="H57" s="15">
        <v>4</v>
      </c>
      <c r="I57" s="32">
        <v>10</v>
      </c>
      <c r="J57" s="24">
        <f t="shared" si="6"/>
        <v>0</v>
      </c>
      <c r="K57" s="36"/>
      <c r="L57" s="28"/>
      <c r="P57" s="36"/>
    </row>
    <row r="58" spans="2:11" ht="4.5" customHeight="1">
      <c r="B58" s="26"/>
      <c r="C58" s="3"/>
      <c r="D58" s="37"/>
      <c r="E58" s="38"/>
      <c r="F58" s="21"/>
      <c r="G58" s="21"/>
      <c r="H58" s="22"/>
      <c r="I58" s="39"/>
      <c r="J58" s="24"/>
      <c r="K58" s="36"/>
    </row>
    <row r="59" spans="2:10" s="2" customFormat="1" ht="16.5" customHeight="1" hidden="1">
      <c r="B59" s="10"/>
      <c r="C59" s="122" t="s">
        <v>43</v>
      </c>
      <c r="D59" s="123"/>
      <c r="E59" s="123"/>
      <c r="F59" s="123"/>
      <c r="G59" s="123"/>
      <c r="H59" s="22"/>
      <c r="I59" s="22"/>
      <c r="J59" s="24"/>
    </row>
    <row r="60" spans="2:11" ht="15" hidden="1">
      <c r="B60" s="26"/>
      <c r="C60" s="3"/>
      <c r="D60" s="13" t="s">
        <v>44</v>
      </c>
      <c r="E60" s="31" t="s">
        <v>45</v>
      </c>
      <c r="F60" s="14">
        <v>0</v>
      </c>
      <c r="G60" s="14" t="s">
        <v>10</v>
      </c>
      <c r="H60" s="15">
        <v>2.5</v>
      </c>
      <c r="I60" s="16">
        <v>2</v>
      </c>
      <c r="J60" s="24">
        <f>(I60+H60)*F60</f>
        <v>0</v>
      </c>
      <c r="K60" s="36"/>
    </row>
    <row r="61" spans="2:11" ht="15" hidden="1">
      <c r="B61" s="26"/>
      <c r="C61" s="3"/>
      <c r="D61" s="75"/>
      <c r="E61" s="76"/>
      <c r="F61" s="21"/>
      <c r="G61" s="21"/>
      <c r="H61" s="22"/>
      <c r="I61" s="23"/>
      <c r="J61" s="24"/>
      <c r="K61" s="36"/>
    </row>
    <row r="62" spans="2:11" ht="15">
      <c r="B62" s="40"/>
      <c r="C62" s="122" t="s">
        <v>13</v>
      </c>
      <c r="D62" s="122"/>
      <c r="E62" s="122"/>
      <c r="F62" s="21"/>
      <c r="G62" s="21"/>
      <c r="H62" s="22"/>
      <c r="I62" s="23"/>
      <c r="J62" s="24"/>
      <c r="K62" s="36"/>
    </row>
    <row r="63" spans="2:16" ht="15">
      <c r="B63" s="26"/>
      <c r="C63" s="3"/>
      <c r="D63" s="41" t="s">
        <v>14</v>
      </c>
      <c r="E63" s="42"/>
      <c r="F63" s="43">
        <v>1</v>
      </c>
      <c r="G63" s="44" t="s">
        <v>15</v>
      </c>
      <c r="H63" s="15"/>
      <c r="I63" s="32"/>
      <c r="J63" s="24">
        <f>(I63+H63)*F63</f>
        <v>0</v>
      </c>
      <c r="K63" s="36"/>
      <c r="P63" s="36"/>
    </row>
    <row r="64" spans="2:16" ht="15">
      <c r="B64" s="26"/>
      <c r="C64" s="3"/>
      <c r="D64" s="45" t="s">
        <v>16</v>
      </c>
      <c r="E64" s="46"/>
      <c r="F64" s="47">
        <v>1</v>
      </c>
      <c r="G64" s="48" t="s">
        <v>15</v>
      </c>
      <c r="H64" s="15"/>
      <c r="I64" s="15"/>
      <c r="J64" s="24">
        <f>(I64+H64)*F64</f>
        <v>0</v>
      </c>
      <c r="K64" s="36"/>
      <c r="P64" s="36"/>
    </row>
    <row r="65" spans="2:16" ht="15" hidden="1">
      <c r="B65" s="26"/>
      <c r="C65" s="3"/>
      <c r="D65" s="45" t="s">
        <v>17</v>
      </c>
      <c r="E65" s="46"/>
      <c r="F65" s="47">
        <v>0</v>
      </c>
      <c r="G65" s="48" t="s">
        <v>18</v>
      </c>
      <c r="H65" s="15"/>
      <c r="I65" s="32"/>
      <c r="J65" s="24">
        <f>(I65+H65)*F65</f>
        <v>0</v>
      </c>
      <c r="K65" s="36"/>
      <c r="P65" s="36"/>
    </row>
    <row r="66" spans="2:16" ht="15">
      <c r="B66" s="26"/>
      <c r="C66" s="3"/>
      <c r="D66" s="45" t="s">
        <v>19</v>
      </c>
      <c r="E66" s="46"/>
      <c r="F66" s="47">
        <v>1</v>
      </c>
      <c r="G66" s="48" t="s">
        <v>15</v>
      </c>
      <c r="H66" s="15"/>
      <c r="I66" s="32"/>
      <c r="J66" s="33">
        <f>(I66+H66)*F66</f>
        <v>0</v>
      </c>
      <c r="K66" s="36"/>
      <c r="P66" s="36"/>
    </row>
    <row r="67" spans="2:16" ht="13.5" thickBot="1">
      <c r="B67" s="26"/>
      <c r="C67" s="3"/>
      <c r="D67" s="4"/>
      <c r="E67" s="105"/>
      <c r="F67" s="106"/>
      <c r="G67" s="49"/>
      <c r="H67" s="107"/>
      <c r="I67" s="108"/>
      <c r="J67" s="109"/>
      <c r="K67" s="36"/>
      <c r="P67" s="36"/>
    </row>
    <row r="68" spans="2:16" ht="13.5" thickBot="1">
      <c r="B68" s="110" t="s">
        <v>68</v>
      </c>
      <c r="C68" s="111"/>
      <c r="D68" s="112"/>
      <c r="E68" s="111"/>
      <c r="F68" s="111"/>
      <c r="G68" s="111"/>
      <c r="H68" s="111"/>
      <c r="I68" s="111"/>
      <c r="J68" s="115">
        <f>SUM(J71:J78)</f>
        <v>0</v>
      </c>
      <c r="K68" s="36"/>
      <c r="P68" s="36"/>
    </row>
    <row r="69" spans="2:16" ht="15">
      <c r="B69" s="26"/>
      <c r="C69" s="3"/>
      <c r="D69" s="4"/>
      <c r="E69" s="105"/>
      <c r="F69" s="106"/>
      <c r="G69" s="49"/>
      <c r="H69" s="107"/>
      <c r="I69" s="108"/>
      <c r="J69" s="109"/>
      <c r="K69" s="36"/>
      <c r="P69" s="36"/>
    </row>
    <row r="70" spans="2:16" ht="15" hidden="1">
      <c r="B70" s="6"/>
      <c r="C70" s="7"/>
      <c r="D70" s="20"/>
      <c r="E70" s="21"/>
      <c r="F70" s="21"/>
      <c r="G70" s="21"/>
      <c r="H70" s="22"/>
      <c r="I70" s="23"/>
      <c r="J70" s="24"/>
      <c r="K70" s="36"/>
      <c r="P70" s="36"/>
    </row>
    <row r="71" spans="2:16" ht="15">
      <c r="B71" s="85"/>
      <c r="C71" s="86"/>
      <c r="D71" s="87" t="s">
        <v>75</v>
      </c>
      <c r="E71" s="88"/>
      <c r="F71" s="89">
        <v>733</v>
      </c>
      <c r="G71" s="89" t="s">
        <v>10</v>
      </c>
      <c r="H71" s="90"/>
      <c r="I71" s="91"/>
      <c r="J71" s="92">
        <f aca="true" t="shared" si="7" ref="J71">(I71+H71)*F71</f>
        <v>0</v>
      </c>
      <c r="K71" s="36"/>
      <c r="P71" s="36"/>
    </row>
    <row r="72" spans="2:16" ht="15">
      <c r="B72" s="26"/>
      <c r="C72" s="3"/>
      <c r="D72" s="87" t="s">
        <v>69</v>
      </c>
      <c r="E72" s="88"/>
      <c r="F72" s="89">
        <v>96</v>
      </c>
      <c r="G72" s="89" t="s">
        <v>10</v>
      </c>
      <c r="H72" s="90"/>
      <c r="I72" s="91"/>
      <c r="J72" s="92">
        <f aca="true" t="shared" si="8" ref="J72">(I72+H72)*F72</f>
        <v>0</v>
      </c>
      <c r="K72" s="36"/>
      <c r="P72" s="36"/>
    </row>
    <row r="73" spans="2:16" ht="15">
      <c r="B73" s="26"/>
      <c r="C73" s="3"/>
      <c r="D73" s="87" t="s">
        <v>70</v>
      </c>
      <c r="E73" s="88"/>
      <c r="F73" s="89">
        <v>355</v>
      </c>
      <c r="G73" s="89" t="s">
        <v>10</v>
      </c>
      <c r="H73" s="90"/>
      <c r="I73" s="91"/>
      <c r="J73" s="92">
        <f aca="true" t="shared" si="9" ref="J73:J77">(I73+H73)*F73</f>
        <v>0</v>
      </c>
      <c r="K73" s="36"/>
      <c r="P73" s="36"/>
    </row>
    <row r="74" spans="2:16" ht="15">
      <c r="B74" s="26"/>
      <c r="C74" s="3"/>
      <c r="D74" s="87" t="s">
        <v>71</v>
      </c>
      <c r="E74" s="88"/>
      <c r="F74" s="89">
        <v>36</v>
      </c>
      <c r="G74" s="89" t="s">
        <v>10</v>
      </c>
      <c r="H74" s="90"/>
      <c r="I74" s="91"/>
      <c r="J74" s="92">
        <f t="shared" si="9"/>
        <v>0</v>
      </c>
      <c r="K74" s="36"/>
      <c r="P74" s="36"/>
    </row>
    <row r="75" spans="2:16" ht="15">
      <c r="B75" s="26"/>
      <c r="C75" s="3"/>
      <c r="D75" s="87" t="s">
        <v>72</v>
      </c>
      <c r="E75" s="88"/>
      <c r="F75" s="89">
        <v>28</v>
      </c>
      <c r="G75" s="89" t="s">
        <v>10</v>
      </c>
      <c r="H75" s="90"/>
      <c r="I75" s="91"/>
      <c r="J75" s="92">
        <f t="shared" si="9"/>
        <v>0</v>
      </c>
      <c r="K75" s="36"/>
      <c r="P75" s="36"/>
    </row>
    <row r="76" spans="2:16" ht="15">
      <c r="B76" s="26"/>
      <c r="C76" s="3"/>
      <c r="D76" s="87" t="s">
        <v>73</v>
      </c>
      <c r="E76" s="88"/>
      <c r="F76" s="89">
        <v>84</v>
      </c>
      <c r="G76" s="89" t="s">
        <v>10</v>
      </c>
      <c r="H76" s="90"/>
      <c r="I76" s="91"/>
      <c r="J76" s="92">
        <f t="shared" si="9"/>
        <v>0</v>
      </c>
      <c r="K76" s="36"/>
      <c r="P76" s="36"/>
    </row>
    <row r="77" spans="2:16" ht="15">
      <c r="B77" s="26"/>
      <c r="C77" s="3"/>
      <c r="D77" s="87" t="s">
        <v>74</v>
      </c>
      <c r="E77" s="88"/>
      <c r="F77" s="89">
        <v>134</v>
      </c>
      <c r="G77" s="89" t="s">
        <v>10</v>
      </c>
      <c r="H77" s="90"/>
      <c r="I77" s="91"/>
      <c r="J77" s="92">
        <f t="shared" si="9"/>
        <v>0</v>
      </c>
      <c r="K77" s="36"/>
      <c r="P77" s="36"/>
    </row>
    <row r="78" spans="2:16" ht="15">
      <c r="B78" s="26"/>
      <c r="C78" s="3"/>
      <c r="D78" s="41" t="s">
        <v>14</v>
      </c>
      <c r="E78" s="42"/>
      <c r="F78" s="43">
        <v>1</v>
      </c>
      <c r="G78" s="44" t="s">
        <v>15</v>
      </c>
      <c r="H78" s="15"/>
      <c r="I78" s="32"/>
      <c r="J78" s="24">
        <f>(I78+H78)*F78</f>
        <v>0</v>
      </c>
      <c r="K78" s="36"/>
      <c r="P78" s="36"/>
    </row>
    <row r="79" spans="2:16" ht="15" hidden="1">
      <c r="B79" s="26"/>
      <c r="C79" s="3"/>
      <c r="D79" s="87"/>
      <c r="E79" s="88"/>
      <c r="F79" s="89"/>
      <c r="G79" s="89"/>
      <c r="H79" s="90"/>
      <c r="I79" s="91"/>
      <c r="J79" s="92"/>
      <c r="K79" s="36"/>
      <c r="P79" s="36"/>
    </row>
    <row r="80" spans="2:11" ht="15" customHeight="1" thickBot="1">
      <c r="B80" s="26"/>
      <c r="C80" s="3"/>
      <c r="D80" s="4"/>
      <c r="E80" s="3"/>
      <c r="F80" s="3"/>
      <c r="G80" s="49"/>
      <c r="H80" s="50"/>
      <c r="I80" s="51"/>
      <c r="J80" s="52"/>
      <c r="K80" s="36"/>
    </row>
    <row r="81" spans="2:16" ht="13.5" thickBot="1">
      <c r="B81" s="26"/>
      <c r="C81" s="3"/>
      <c r="D81" s="53" t="s">
        <v>20</v>
      </c>
      <c r="E81" s="54"/>
      <c r="F81" s="55"/>
      <c r="G81" s="132"/>
      <c r="H81" s="133"/>
      <c r="I81" s="132">
        <f>SUM(J10:J66,J70:J79)</f>
        <v>0</v>
      </c>
      <c r="J81" s="134"/>
      <c r="K81" s="36"/>
      <c r="M81" s="36"/>
      <c r="P81" s="36"/>
    </row>
    <row r="82" spans="2:11" ht="13.5" thickBot="1">
      <c r="B82" s="26"/>
      <c r="C82" s="3"/>
      <c r="D82" s="53" t="s">
        <v>21</v>
      </c>
      <c r="E82" s="56"/>
      <c r="F82" s="57"/>
      <c r="G82" s="135"/>
      <c r="H82" s="136"/>
      <c r="I82" s="135">
        <f>I81*0.2</f>
        <v>0</v>
      </c>
      <c r="J82" s="137"/>
      <c r="K82" s="36"/>
    </row>
    <row r="83" spans="2:13" ht="13.5" thickBot="1">
      <c r="B83" s="58"/>
      <c r="C83" s="59"/>
      <c r="D83" s="69" t="s">
        <v>81</v>
      </c>
      <c r="E83" s="70"/>
      <c r="F83" s="71"/>
      <c r="G83" s="138"/>
      <c r="H83" s="139"/>
      <c r="I83" s="138">
        <f>I82+I81</f>
        <v>0</v>
      </c>
      <c r="J83" s="140"/>
      <c r="K83" s="36"/>
      <c r="L83" s="36"/>
      <c r="M83" s="36"/>
    </row>
    <row r="84" spans="4:11" ht="15">
      <c r="D84" s="4"/>
      <c r="E84" s="3"/>
      <c r="F84" s="3"/>
      <c r="G84" s="49"/>
      <c r="H84" s="5"/>
      <c r="I84" s="60"/>
      <c r="J84" s="61"/>
      <c r="K84" s="36"/>
    </row>
    <row r="86" ht="15">
      <c r="D86" s="62"/>
    </row>
    <row r="87" spans="2:9" ht="30" customHeight="1">
      <c r="B87" s="63" t="s">
        <v>22</v>
      </c>
      <c r="D87" s="131"/>
      <c r="E87" s="131"/>
      <c r="F87" s="131"/>
      <c r="G87" s="131"/>
      <c r="H87" s="131"/>
      <c r="I87" s="131"/>
    </row>
    <row r="95" spans="4:6" ht="15">
      <c r="D95" s="64"/>
      <c r="F95" s="83"/>
    </row>
  </sheetData>
  <mergeCells count="19">
    <mergeCell ref="D87:I87"/>
    <mergeCell ref="C62:E62"/>
    <mergeCell ref="G81:H81"/>
    <mergeCell ref="I81:J81"/>
    <mergeCell ref="G82:H82"/>
    <mergeCell ref="I82:J82"/>
    <mergeCell ref="G83:H83"/>
    <mergeCell ref="I83:J83"/>
    <mergeCell ref="C59:G59"/>
    <mergeCell ref="B1:J1"/>
    <mergeCell ref="B3:J3"/>
    <mergeCell ref="B4:J4"/>
    <mergeCell ref="B5:D5"/>
    <mergeCell ref="C9:G9"/>
    <mergeCell ref="C20:G20"/>
    <mergeCell ref="C28:G28"/>
    <mergeCell ref="C37:G37"/>
    <mergeCell ref="C41:G41"/>
    <mergeCell ref="C47:G47"/>
  </mergeCells>
  <conditionalFormatting sqref="B21:J26 C27:J27 B60:J60 B42:J45 B49:J57 B63:J66 B29:J31 B34:J35">
    <cfRule type="expression" priority="4" dxfId="0">
      <formula>AND($F21=0)</formula>
    </cfRule>
  </conditionalFormatting>
  <conditionalFormatting sqref="B48:J48">
    <cfRule type="expression" priority="3" dxfId="0">
      <formula>AND($F48=0)</formula>
    </cfRule>
  </conditionalFormatting>
  <conditionalFormatting sqref="H48">
    <cfRule type="expression" priority="2" dxfId="0">
      <formula>AND($F48=0)</formula>
    </cfRule>
  </conditionalFormatting>
  <conditionalFormatting sqref="D78:J78">
    <cfRule type="expression" priority="1" dxfId="0">
      <formula>AND($F78=0)</formula>
    </cfRule>
  </conditionalFormatting>
  <printOptions horizontalCentered="1"/>
  <pageMargins left="0.4724409448818898" right="0.3937007874015748" top="0.15748031496062992" bottom="0.5905511811023623" header="0.5118110236220472" footer="0.5118110236220472"/>
  <pageSetup fitToHeight="1" fitToWidth="1" horizontalDpi="300" verticalDpi="3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showGridLines="0" tabSelected="1" view="pageBreakPreview" zoomScaleSheetLayoutView="100" workbookViewId="0" topLeftCell="A12">
      <selection activeCell="A62" sqref="A62:XFD71"/>
    </sheetView>
  </sheetViews>
  <sheetFormatPr defaultColWidth="9.140625" defaultRowHeight="15"/>
  <cols>
    <col min="1" max="1" width="2.7109375" style="1" customWidth="1"/>
    <col min="2" max="3" width="2.28125" style="2" customWidth="1"/>
    <col min="4" max="4" width="44.57421875" style="2" customWidth="1"/>
    <col min="5" max="5" width="12.28125" style="2" customWidth="1"/>
    <col min="6" max="7" width="9.8515625" style="2" customWidth="1"/>
    <col min="8" max="9" width="9.140625" style="1" customWidth="1"/>
    <col min="10" max="10" width="10.7109375" style="1" bestFit="1" customWidth="1"/>
    <col min="11" max="11" width="9.140625" style="1" customWidth="1"/>
    <col min="12" max="12" width="15.28125" style="1" customWidth="1"/>
    <col min="13" max="13" width="11.421875" style="1" bestFit="1" customWidth="1"/>
    <col min="14" max="15" width="9.140625" style="1" customWidth="1"/>
    <col min="16" max="16" width="9.7109375" style="1" bestFit="1" customWidth="1"/>
    <col min="17" max="16384" width="9.140625" style="1" customWidth="1"/>
  </cols>
  <sheetData>
    <row r="1" spans="2:10" ht="125.25" customHeight="1">
      <c r="B1" s="124"/>
      <c r="C1" s="124"/>
      <c r="D1" s="124"/>
      <c r="E1" s="124"/>
      <c r="F1" s="124"/>
      <c r="G1" s="124"/>
      <c r="H1" s="124"/>
      <c r="I1" s="124"/>
      <c r="J1" s="124"/>
    </row>
    <row r="2" ht="13.5" thickBot="1"/>
    <row r="3" spans="2:14" s="2" customFormat="1" ht="24.75" customHeight="1" thickBot="1">
      <c r="B3" s="125" t="s">
        <v>83</v>
      </c>
      <c r="C3" s="126"/>
      <c r="D3" s="126"/>
      <c r="E3" s="126"/>
      <c r="F3" s="126"/>
      <c r="G3" s="126"/>
      <c r="H3" s="126"/>
      <c r="I3" s="126"/>
      <c r="J3" s="127"/>
      <c r="K3" s="3"/>
      <c r="L3" s="3"/>
      <c r="M3" s="3"/>
      <c r="N3" s="4"/>
    </row>
    <row r="4" spans="2:14" s="2" customFormat="1" ht="24.75" customHeight="1" thickBot="1">
      <c r="B4" s="125" t="s">
        <v>80</v>
      </c>
      <c r="C4" s="126"/>
      <c r="D4" s="126"/>
      <c r="E4" s="126"/>
      <c r="F4" s="126"/>
      <c r="G4" s="126"/>
      <c r="H4" s="126"/>
      <c r="I4" s="126"/>
      <c r="J4" s="127"/>
      <c r="K4" s="3"/>
      <c r="L4" s="3"/>
      <c r="M4" s="3"/>
      <c r="N4" s="4"/>
    </row>
    <row r="5" spans="1:10" ht="13.5" thickBot="1">
      <c r="A5" s="5"/>
      <c r="B5" s="128" t="s">
        <v>0</v>
      </c>
      <c r="C5" s="129"/>
      <c r="D5" s="130"/>
      <c r="E5" s="66" t="s">
        <v>1</v>
      </c>
      <c r="F5" s="66" t="s">
        <v>2</v>
      </c>
      <c r="G5" s="67" t="s">
        <v>3</v>
      </c>
      <c r="H5" s="100" t="s">
        <v>4</v>
      </c>
      <c r="I5" s="100" t="s">
        <v>5</v>
      </c>
      <c r="J5" s="68" t="s">
        <v>6</v>
      </c>
    </row>
    <row r="6" spans="2:14" s="2" customFormat="1" ht="7.5" customHeight="1" thickBot="1">
      <c r="B6" s="18"/>
      <c r="C6" s="3"/>
      <c r="D6" s="3"/>
      <c r="E6" s="3"/>
      <c r="F6" s="3"/>
      <c r="G6" s="3"/>
      <c r="H6" s="3"/>
      <c r="I6" s="3"/>
      <c r="J6" s="101"/>
      <c r="K6" s="3"/>
      <c r="L6" s="3"/>
      <c r="M6" s="3"/>
      <c r="N6" s="3"/>
    </row>
    <row r="7" spans="2:14" s="2" customFormat="1" ht="16.5" customHeight="1" thickBot="1">
      <c r="B7" s="110" t="s">
        <v>76</v>
      </c>
      <c r="C7" s="111"/>
      <c r="D7" s="112"/>
      <c r="E7" s="111"/>
      <c r="F7" s="111"/>
      <c r="G7" s="111"/>
      <c r="H7" s="111"/>
      <c r="I7" s="111"/>
      <c r="J7" s="115">
        <f>SUM(J9:J29)</f>
        <v>0</v>
      </c>
      <c r="K7" s="3"/>
      <c r="L7" s="3"/>
      <c r="M7" s="3"/>
      <c r="N7" s="3"/>
    </row>
    <row r="8" spans="2:14" s="2" customFormat="1" ht="7.5" customHeight="1">
      <c r="B8" s="6"/>
      <c r="C8" s="7"/>
      <c r="D8" s="7"/>
      <c r="E8" s="7"/>
      <c r="F8" s="7"/>
      <c r="G8" s="7"/>
      <c r="H8" s="8"/>
      <c r="I8" s="8"/>
      <c r="J8" s="9"/>
      <c r="K8" s="3"/>
      <c r="L8" s="3"/>
      <c r="M8" s="3"/>
      <c r="N8" s="3"/>
    </row>
    <row r="9" spans="2:14" s="2" customFormat="1" ht="16.5" customHeight="1">
      <c r="B9" s="10"/>
      <c r="C9" s="122" t="s">
        <v>58</v>
      </c>
      <c r="D9" s="123"/>
      <c r="E9" s="123"/>
      <c r="F9" s="123"/>
      <c r="G9" s="123"/>
      <c r="H9" s="73"/>
      <c r="I9" s="73"/>
      <c r="J9" s="74"/>
      <c r="K9" s="3"/>
      <c r="L9" s="3"/>
      <c r="M9" s="3"/>
      <c r="N9" s="25"/>
    </row>
    <row r="10" spans="2:16" s="84" customFormat="1" ht="15">
      <c r="B10" s="85"/>
      <c r="C10" s="86"/>
      <c r="D10" s="87" t="s">
        <v>59</v>
      </c>
      <c r="E10" s="88" t="s">
        <v>60</v>
      </c>
      <c r="F10" s="89">
        <v>24</v>
      </c>
      <c r="G10" s="89" t="s">
        <v>10</v>
      </c>
      <c r="H10" s="90"/>
      <c r="I10" s="91"/>
      <c r="J10" s="92">
        <f aca="true" t="shared" si="0" ref="J10:J11">(I10+H10)*F10</f>
        <v>0</v>
      </c>
      <c r="K10" s="93"/>
      <c r="L10" s="94"/>
      <c r="M10" s="95"/>
      <c r="N10" s="94"/>
      <c r="P10" s="96"/>
    </row>
    <row r="11" spans="2:16" s="84" customFormat="1" ht="15">
      <c r="B11" s="85"/>
      <c r="C11" s="86"/>
      <c r="D11" s="87" t="s">
        <v>61</v>
      </c>
      <c r="E11" s="89">
        <v>25</v>
      </c>
      <c r="F11" s="89">
        <v>2</v>
      </c>
      <c r="G11" s="89" t="s">
        <v>10</v>
      </c>
      <c r="H11" s="90"/>
      <c r="I11" s="91"/>
      <c r="J11" s="92">
        <f t="shared" si="0"/>
        <v>0</v>
      </c>
      <c r="K11" s="93"/>
      <c r="L11" s="94"/>
      <c r="M11" s="95"/>
      <c r="N11" s="94"/>
      <c r="P11" s="96"/>
    </row>
    <row r="12" spans="2:11" ht="4.5" customHeight="1">
      <c r="B12" s="26"/>
      <c r="C12" s="3"/>
      <c r="D12" s="37"/>
      <c r="E12" s="38"/>
      <c r="F12" s="21"/>
      <c r="G12" s="21"/>
      <c r="H12" s="22"/>
      <c r="I12" s="39"/>
      <c r="J12" s="24"/>
      <c r="K12" s="36"/>
    </row>
    <row r="13" spans="2:11" ht="15">
      <c r="B13" s="26"/>
      <c r="C13" s="3"/>
      <c r="D13" s="75"/>
      <c r="E13" s="76"/>
      <c r="F13" s="21"/>
      <c r="G13" s="21"/>
      <c r="H13" s="22"/>
      <c r="I13" s="23"/>
      <c r="J13" s="24"/>
      <c r="K13" s="36"/>
    </row>
    <row r="14" spans="2:11" ht="15">
      <c r="B14" s="40"/>
      <c r="C14" s="122" t="s">
        <v>13</v>
      </c>
      <c r="D14" s="122"/>
      <c r="E14" s="122"/>
      <c r="F14" s="21"/>
      <c r="G14" s="21"/>
      <c r="H14" s="22"/>
      <c r="I14" s="23"/>
      <c r="J14" s="24"/>
      <c r="K14" s="36"/>
    </row>
    <row r="15" spans="2:16" ht="15">
      <c r="B15" s="26"/>
      <c r="C15" s="3"/>
      <c r="D15" s="41" t="s">
        <v>14</v>
      </c>
      <c r="E15" s="42"/>
      <c r="F15" s="43">
        <v>1</v>
      </c>
      <c r="G15" s="44" t="s">
        <v>15</v>
      </c>
      <c r="H15" s="15"/>
      <c r="I15" s="32"/>
      <c r="J15" s="24">
        <f>(I15+H15)*F15</f>
        <v>0</v>
      </c>
      <c r="K15" s="36"/>
      <c r="P15" s="36"/>
    </row>
    <row r="16" spans="2:16" ht="15">
      <c r="B16" s="26"/>
      <c r="C16" s="3"/>
      <c r="D16" s="45" t="s">
        <v>16</v>
      </c>
      <c r="E16" s="46"/>
      <c r="F16" s="47">
        <v>1</v>
      </c>
      <c r="G16" s="48" t="s">
        <v>15</v>
      </c>
      <c r="H16" s="15"/>
      <c r="I16" s="15"/>
      <c r="J16" s="24">
        <f>(I16+H16)*F16</f>
        <v>0</v>
      </c>
      <c r="K16" s="36"/>
      <c r="P16" s="36"/>
    </row>
    <row r="17" spans="2:16" ht="15">
      <c r="B17" s="26"/>
      <c r="C17" s="3"/>
      <c r="D17" s="45" t="s">
        <v>17</v>
      </c>
      <c r="E17" s="46"/>
      <c r="F17" s="47">
        <v>10</v>
      </c>
      <c r="G17" s="48" t="s">
        <v>18</v>
      </c>
      <c r="H17" s="15"/>
      <c r="I17" s="32"/>
      <c r="J17" s="24">
        <f>(I17+H17)*F17</f>
        <v>0</v>
      </c>
      <c r="K17" s="36"/>
      <c r="P17" s="36"/>
    </row>
    <row r="18" spans="2:16" ht="15">
      <c r="B18" s="26"/>
      <c r="C18" s="3"/>
      <c r="D18" s="45" t="s">
        <v>19</v>
      </c>
      <c r="E18" s="46"/>
      <c r="F18" s="47">
        <v>1</v>
      </c>
      <c r="G18" s="48" t="s">
        <v>15</v>
      </c>
      <c r="H18" s="15"/>
      <c r="I18" s="32"/>
      <c r="J18" s="33">
        <f>(I18+H18)*F18</f>
        <v>0</v>
      </c>
      <c r="K18" s="36"/>
      <c r="P18" s="36"/>
    </row>
    <row r="19" spans="2:16" ht="15" hidden="1">
      <c r="B19" s="26"/>
      <c r="C19" s="3"/>
      <c r="D19" s="4"/>
      <c r="E19" s="105"/>
      <c r="F19" s="106"/>
      <c r="G19" s="49"/>
      <c r="H19" s="107"/>
      <c r="I19" s="108"/>
      <c r="J19" s="109"/>
      <c r="K19" s="36"/>
      <c r="P19" s="36"/>
    </row>
    <row r="20" spans="2:16" ht="12.75" customHeight="1" hidden="1">
      <c r="B20" s="10"/>
      <c r="C20" s="122" t="s">
        <v>50</v>
      </c>
      <c r="D20" s="123"/>
      <c r="E20" s="123"/>
      <c r="F20" s="123"/>
      <c r="G20" s="123"/>
      <c r="H20" s="15"/>
      <c r="I20" s="16"/>
      <c r="J20" s="33"/>
      <c r="K20" s="36"/>
      <c r="P20" s="36"/>
    </row>
    <row r="21" spans="2:16" ht="22.5" hidden="1">
      <c r="B21" s="11"/>
      <c r="C21" s="12"/>
      <c r="D21" s="13" t="s">
        <v>56</v>
      </c>
      <c r="E21" s="14"/>
      <c r="F21" s="113">
        <v>0</v>
      </c>
      <c r="G21" s="113" t="s">
        <v>9</v>
      </c>
      <c r="H21" s="15">
        <v>0</v>
      </c>
      <c r="I21" s="16">
        <v>49</v>
      </c>
      <c r="J21" s="33">
        <f>(I21+H21)*F21</f>
        <v>0</v>
      </c>
      <c r="K21" s="36"/>
      <c r="P21" s="36"/>
    </row>
    <row r="22" spans="2:16" ht="15" hidden="1">
      <c r="B22" s="18"/>
      <c r="C22" s="3"/>
      <c r="D22" s="19"/>
      <c r="E22" s="14"/>
      <c r="F22" s="14"/>
      <c r="G22" s="14"/>
      <c r="H22" s="15"/>
      <c r="I22" s="16"/>
      <c r="J22" s="33"/>
      <c r="K22" s="36"/>
      <c r="P22" s="36"/>
    </row>
    <row r="23" spans="2:16" ht="15" hidden="1">
      <c r="B23" s="6"/>
      <c r="C23" s="7"/>
      <c r="D23" s="20"/>
      <c r="E23" s="21"/>
      <c r="F23" s="21"/>
      <c r="G23" s="21"/>
      <c r="H23" s="22"/>
      <c r="I23" s="23"/>
      <c r="J23" s="24"/>
      <c r="K23" s="36"/>
      <c r="P23" s="36"/>
    </row>
    <row r="24" spans="2:16" ht="15" hidden="1">
      <c r="B24" s="10"/>
      <c r="C24" s="122" t="s">
        <v>62</v>
      </c>
      <c r="D24" s="123"/>
      <c r="E24" s="123"/>
      <c r="F24" s="123"/>
      <c r="G24" s="123"/>
      <c r="H24" s="73"/>
      <c r="I24" s="73"/>
      <c r="J24" s="74"/>
      <c r="K24" s="36"/>
      <c r="P24" s="36"/>
    </row>
    <row r="25" spans="2:16" ht="15" hidden="1">
      <c r="B25" s="85"/>
      <c r="C25" s="86"/>
      <c r="D25" s="87" t="s">
        <v>63</v>
      </c>
      <c r="E25" s="88"/>
      <c r="F25" s="89">
        <v>0</v>
      </c>
      <c r="G25" s="89" t="s">
        <v>15</v>
      </c>
      <c r="H25" s="90">
        <v>0</v>
      </c>
      <c r="I25" s="90">
        <f>8*5</f>
        <v>40</v>
      </c>
      <c r="J25" s="92">
        <f aca="true" t="shared" si="1" ref="J25:J27">(I25+H25)*F25</f>
        <v>0</v>
      </c>
      <c r="K25" s="36"/>
      <c r="P25" s="36"/>
    </row>
    <row r="26" spans="2:16" ht="15" hidden="1">
      <c r="B26" s="26"/>
      <c r="C26" s="3"/>
      <c r="D26" s="87" t="s">
        <v>64</v>
      </c>
      <c r="E26" s="88"/>
      <c r="F26" s="89">
        <v>0</v>
      </c>
      <c r="G26" s="89" t="s">
        <v>15</v>
      </c>
      <c r="H26" s="90">
        <f>8*4</f>
        <v>32</v>
      </c>
      <c r="I26" s="91">
        <f>8*10</f>
        <v>80</v>
      </c>
      <c r="J26" s="92">
        <f t="shared" si="1"/>
        <v>0</v>
      </c>
      <c r="K26" s="36"/>
      <c r="P26" s="36"/>
    </row>
    <row r="27" spans="2:16" ht="15" hidden="1">
      <c r="B27" s="26"/>
      <c r="C27" s="3"/>
      <c r="D27" s="87" t="s">
        <v>57</v>
      </c>
      <c r="E27" s="88"/>
      <c r="F27" s="89">
        <v>0</v>
      </c>
      <c r="G27" s="89" t="s">
        <v>15</v>
      </c>
      <c r="H27" s="90">
        <v>19</v>
      </c>
      <c r="I27" s="91">
        <v>29</v>
      </c>
      <c r="J27" s="92">
        <f t="shared" si="1"/>
        <v>0</v>
      </c>
      <c r="K27" s="36"/>
      <c r="P27" s="36"/>
    </row>
    <row r="28" spans="2:16" ht="15" hidden="1">
      <c r="B28" s="26"/>
      <c r="C28" s="3"/>
      <c r="D28" s="87"/>
      <c r="E28" s="88"/>
      <c r="F28" s="89"/>
      <c r="G28" s="89"/>
      <c r="H28" s="90"/>
      <c r="I28" s="91"/>
      <c r="J28" s="92"/>
      <c r="K28" s="36"/>
      <c r="P28" s="36"/>
    </row>
    <row r="29" spans="2:16" ht="15" hidden="1">
      <c r="B29" s="26"/>
      <c r="C29" s="3"/>
      <c r="D29" s="87"/>
      <c r="E29" s="88"/>
      <c r="F29" s="89"/>
      <c r="G29" s="89"/>
      <c r="H29" s="90"/>
      <c r="I29" s="91"/>
      <c r="J29" s="92"/>
      <c r="K29" s="36"/>
      <c r="P29" s="36"/>
    </row>
    <row r="30" spans="2:16" ht="13.5" thickBot="1">
      <c r="B30" s="26"/>
      <c r="C30" s="3"/>
      <c r="D30" s="116"/>
      <c r="E30" s="117"/>
      <c r="F30" s="118"/>
      <c r="G30" s="118"/>
      <c r="H30" s="119"/>
      <c r="I30" s="120"/>
      <c r="J30" s="121"/>
      <c r="K30" s="36"/>
      <c r="P30" s="36"/>
    </row>
    <row r="31" spans="2:16" ht="13.5" thickBot="1">
      <c r="B31" s="110" t="s">
        <v>68</v>
      </c>
      <c r="C31" s="111"/>
      <c r="D31" s="112"/>
      <c r="E31" s="111"/>
      <c r="F31" s="111"/>
      <c r="G31" s="111"/>
      <c r="H31" s="111"/>
      <c r="I31" s="111"/>
      <c r="J31" s="115">
        <f>SUM(J33:J41)</f>
        <v>0</v>
      </c>
      <c r="K31" s="36"/>
      <c r="P31" s="36"/>
    </row>
    <row r="32" spans="2:16" ht="15">
      <c r="B32" s="26"/>
      <c r="C32" s="3"/>
      <c r="D32" s="4"/>
      <c r="E32" s="105"/>
      <c r="F32" s="106"/>
      <c r="G32" s="49"/>
      <c r="H32" s="107"/>
      <c r="I32" s="108"/>
      <c r="J32" s="109"/>
      <c r="K32" s="36"/>
      <c r="P32" s="36"/>
    </row>
    <row r="33" spans="2:16" ht="15">
      <c r="B33" s="11"/>
      <c r="C33" s="12"/>
      <c r="D33" s="87" t="s">
        <v>75</v>
      </c>
      <c r="E33" s="88"/>
      <c r="F33" s="89">
        <v>375</v>
      </c>
      <c r="G33" s="89" t="s">
        <v>10</v>
      </c>
      <c r="H33" s="90"/>
      <c r="I33" s="91"/>
      <c r="J33" s="92">
        <f aca="true" t="shared" si="2" ref="J33:J40">(I33+H33)*F33</f>
        <v>0</v>
      </c>
      <c r="K33" s="36"/>
      <c r="P33" s="36"/>
    </row>
    <row r="34" spans="2:16" ht="15">
      <c r="B34" s="18"/>
      <c r="C34" s="3"/>
      <c r="D34" s="87" t="s">
        <v>79</v>
      </c>
      <c r="E34" s="88"/>
      <c r="F34" s="89">
        <v>13</v>
      </c>
      <c r="G34" s="89" t="s">
        <v>10</v>
      </c>
      <c r="H34" s="90"/>
      <c r="I34" s="91"/>
      <c r="J34" s="92">
        <f aca="true" t="shared" si="3" ref="J34">(I34+H34)*F34</f>
        <v>0</v>
      </c>
      <c r="K34" s="36"/>
      <c r="P34" s="36"/>
    </row>
    <row r="35" spans="2:16" ht="15">
      <c r="B35" s="85"/>
      <c r="C35" s="86"/>
      <c r="D35" s="87" t="s">
        <v>69</v>
      </c>
      <c r="E35" s="88"/>
      <c r="F35" s="89">
        <v>69</v>
      </c>
      <c r="G35" s="89" t="s">
        <v>10</v>
      </c>
      <c r="H35" s="90"/>
      <c r="I35" s="91"/>
      <c r="J35" s="92">
        <f t="shared" si="2"/>
        <v>0</v>
      </c>
      <c r="K35" s="36"/>
      <c r="P35" s="36"/>
    </row>
    <row r="36" spans="2:16" ht="15">
      <c r="B36" s="26"/>
      <c r="C36" s="3"/>
      <c r="D36" s="87" t="s">
        <v>70</v>
      </c>
      <c r="E36" s="88"/>
      <c r="F36" s="89">
        <v>31</v>
      </c>
      <c r="G36" s="89" t="s">
        <v>10</v>
      </c>
      <c r="H36" s="90"/>
      <c r="I36" s="91"/>
      <c r="J36" s="92">
        <f t="shared" si="2"/>
        <v>0</v>
      </c>
      <c r="K36" s="36"/>
      <c r="P36" s="36"/>
    </row>
    <row r="37" spans="2:16" ht="15">
      <c r="B37" s="26"/>
      <c r="C37" s="3"/>
      <c r="D37" s="87" t="s">
        <v>71</v>
      </c>
      <c r="E37" s="88"/>
      <c r="F37" s="89">
        <v>132</v>
      </c>
      <c r="G37" s="89" t="s">
        <v>10</v>
      </c>
      <c r="H37" s="90"/>
      <c r="I37" s="91"/>
      <c r="J37" s="92">
        <f t="shared" si="2"/>
        <v>0</v>
      </c>
      <c r="K37" s="36"/>
      <c r="P37" s="36"/>
    </row>
    <row r="38" spans="2:16" ht="15">
      <c r="B38" s="26"/>
      <c r="C38" s="3"/>
      <c r="D38" s="87" t="s">
        <v>72</v>
      </c>
      <c r="E38" s="88"/>
      <c r="F38" s="89">
        <v>40</v>
      </c>
      <c r="G38" s="89" t="s">
        <v>10</v>
      </c>
      <c r="H38" s="90"/>
      <c r="I38" s="91"/>
      <c r="J38" s="92">
        <f t="shared" si="2"/>
        <v>0</v>
      </c>
      <c r="K38" s="36"/>
      <c r="P38" s="36"/>
    </row>
    <row r="39" spans="2:16" ht="15">
      <c r="B39" s="26"/>
      <c r="C39" s="3"/>
      <c r="D39" s="87" t="s">
        <v>73</v>
      </c>
      <c r="E39" s="88"/>
      <c r="F39" s="89">
        <v>56</v>
      </c>
      <c r="G39" s="89" t="s">
        <v>10</v>
      </c>
      <c r="H39" s="90"/>
      <c r="I39" s="91"/>
      <c r="J39" s="92">
        <f t="shared" si="2"/>
        <v>0</v>
      </c>
      <c r="K39" s="36"/>
      <c r="P39" s="36"/>
    </row>
    <row r="40" spans="2:16" ht="15">
      <c r="B40" s="26"/>
      <c r="C40" s="3"/>
      <c r="D40" s="87" t="s">
        <v>74</v>
      </c>
      <c r="E40" s="88"/>
      <c r="F40" s="89">
        <v>34</v>
      </c>
      <c r="G40" s="89" t="s">
        <v>10</v>
      </c>
      <c r="H40" s="90"/>
      <c r="I40" s="91"/>
      <c r="J40" s="92">
        <f t="shared" si="2"/>
        <v>0</v>
      </c>
      <c r="K40" s="36"/>
      <c r="P40" s="36"/>
    </row>
    <row r="41" spans="2:16" ht="15">
      <c r="B41" s="26"/>
      <c r="C41" s="3"/>
      <c r="D41" s="41" t="s">
        <v>14</v>
      </c>
      <c r="E41" s="42"/>
      <c r="F41" s="43">
        <v>1</v>
      </c>
      <c r="G41" s="44" t="s">
        <v>15</v>
      </c>
      <c r="H41" s="15"/>
      <c r="I41" s="32"/>
      <c r="J41" s="24">
        <f>(I41+H41)*F41</f>
        <v>0</v>
      </c>
      <c r="K41" s="36"/>
      <c r="P41" s="36"/>
    </row>
    <row r="42" spans="2:16" ht="13.5" thickBot="1">
      <c r="B42" s="26"/>
      <c r="C42" s="3"/>
      <c r="D42" s="116"/>
      <c r="E42" s="117"/>
      <c r="F42" s="118"/>
      <c r="G42" s="118"/>
      <c r="H42" s="119"/>
      <c r="I42" s="120"/>
      <c r="J42" s="121"/>
      <c r="K42" s="36"/>
      <c r="P42" s="36"/>
    </row>
    <row r="43" spans="2:16" ht="13.5" thickBot="1">
      <c r="B43" s="110" t="s">
        <v>78</v>
      </c>
      <c r="C43" s="111"/>
      <c r="D43" s="112"/>
      <c r="E43" s="111"/>
      <c r="F43" s="111"/>
      <c r="G43" s="111"/>
      <c r="H43" s="111"/>
      <c r="I43" s="111"/>
      <c r="J43" s="115">
        <f>SUM(J45:J51)</f>
        <v>0</v>
      </c>
      <c r="K43" s="36"/>
      <c r="P43" s="36"/>
    </row>
    <row r="44" spans="2:16" ht="15">
      <c r="B44" s="26"/>
      <c r="C44" s="3"/>
      <c r="D44" s="4"/>
      <c r="E44" s="105"/>
      <c r="F44" s="106"/>
      <c r="G44" s="49"/>
      <c r="H44" s="107"/>
      <c r="I44" s="108"/>
      <c r="J44" s="109"/>
      <c r="K44" s="36"/>
      <c r="P44" s="36"/>
    </row>
    <row r="45" spans="2:16" ht="15">
      <c r="B45" s="11"/>
      <c r="C45" s="12"/>
      <c r="D45" s="87" t="s">
        <v>75</v>
      </c>
      <c r="E45" s="88"/>
      <c r="F45" s="89">
        <v>507</v>
      </c>
      <c r="G45" s="89" t="s">
        <v>10</v>
      </c>
      <c r="H45" s="90"/>
      <c r="I45" s="91"/>
      <c r="J45" s="92">
        <f aca="true" t="shared" si="4" ref="J45:J50">(I45+H45)*F45</f>
        <v>0</v>
      </c>
      <c r="K45" s="36"/>
      <c r="P45" s="36"/>
    </row>
    <row r="46" spans="2:16" ht="15">
      <c r="B46" s="85"/>
      <c r="C46" s="86"/>
      <c r="D46" s="87" t="s">
        <v>69</v>
      </c>
      <c r="E46" s="88"/>
      <c r="F46" s="89">
        <v>256</v>
      </c>
      <c r="G46" s="89" t="s">
        <v>10</v>
      </c>
      <c r="H46" s="90"/>
      <c r="I46" s="91"/>
      <c r="J46" s="92">
        <f t="shared" si="4"/>
        <v>0</v>
      </c>
      <c r="K46" s="36"/>
      <c r="O46" s="36"/>
      <c r="P46" s="36"/>
    </row>
    <row r="47" spans="2:16" ht="15">
      <c r="B47" s="26"/>
      <c r="C47" s="3"/>
      <c r="D47" s="87" t="s">
        <v>70</v>
      </c>
      <c r="E47" s="88"/>
      <c r="F47" s="89">
        <v>251</v>
      </c>
      <c r="G47" s="89" t="s">
        <v>10</v>
      </c>
      <c r="H47" s="90"/>
      <c r="I47" s="91"/>
      <c r="J47" s="92">
        <f t="shared" si="4"/>
        <v>0</v>
      </c>
      <c r="K47" s="36"/>
      <c r="P47" s="36"/>
    </row>
    <row r="48" spans="2:16" ht="15" hidden="1">
      <c r="B48" s="26"/>
      <c r="C48" s="3"/>
      <c r="D48" s="87" t="s">
        <v>71</v>
      </c>
      <c r="E48" s="88"/>
      <c r="F48" s="89"/>
      <c r="G48" s="89" t="s">
        <v>10</v>
      </c>
      <c r="H48" s="90"/>
      <c r="I48" s="91"/>
      <c r="J48" s="92">
        <f t="shared" si="4"/>
        <v>0</v>
      </c>
      <c r="K48" s="36"/>
      <c r="P48" s="36"/>
    </row>
    <row r="49" spans="2:16" ht="15" hidden="1">
      <c r="B49" s="26"/>
      <c r="C49" s="3"/>
      <c r="D49" s="87" t="s">
        <v>72</v>
      </c>
      <c r="E49" s="88"/>
      <c r="F49" s="89"/>
      <c r="G49" s="89" t="s">
        <v>10</v>
      </c>
      <c r="H49" s="90"/>
      <c r="I49" s="91"/>
      <c r="J49" s="92">
        <f t="shared" si="4"/>
        <v>0</v>
      </c>
      <c r="K49" s="36"/>
      <c r="P49" s="36"/>
    </row>
    <row r="50" spans="2:16" ht="15" hidden="1">
      <c r="B50" s="26"/>
      <c r="C50" s="3"/>
      <c r="D50" s="87" t="s">
        <v>73</v>
      </c>
      <c r="E50" s="88"/>
      <c r="F50" s="89"/>
      <c r="G50" s="89" t="s">
        <v>10</v>
      </c>
      <c r="H50" s="90"/>
      <c r="I50" s="91"/>
      <c r="J50" s="92">
        <f t="shared" si="4"/>
        <v>0</v>
      </c>
      <c r="K50" s="36"/>
      <c r="P50" s="36"/>
    </row>
    <row r="51" spans="2:16" ht="15">
      <c r="B51" s="26"/>
      <c r="C51" s="3"/>
      <c r="D51" s="41" t="s">
        <v>14</v>
      </c>
      <c r="E51" s="42"/>
      <c r="F51" s="43">
        <v>1</v>
      </c>
      <c r="G51" s="44" t="s">
        <v>15</v>
      </c>
      <c r="H51" s="15"/>
      <c r="I51" s="32"/>
      <c r="J51" s="24">
        <f>(I51+H51)*F51</f>
        <v>0</v>
      </c>
      <c r="K51" s="36"/>
      <c r="P51" s="36"/>
    </row>
    <row r="52" spans="2:16" ht="13.5" thickBot="1">
      <c r="B52" s="26"/>
      <c r="C52" s="3"/>
      <c r="D52" s="116"/>
      <c r="E52" s="117"/>
      <c r="F52" s="118"/>
      <c r="G52" s="118"/>
      <c r="H52" s="119"/>
      <c r="I52" s="120"/>
      <c r="J52" s="121"/>
      <c r="K52" s="36"/>
      <c r="P52" s="36"/>
    </row>
    <row r="53" spans="2:16" ht="15" hidden="1">
      <c r="B53" s="26"/>
      <c r="C53" s="3"/>
      <c r="D53" s="116"/>
      <c r="E53" s="117"/>
      <c r="F53" s="118"/>
      <c r="G53" s="118"/>
      <c r="H53" s="119"/>
      <c r="I53" s="120"/>
      <c r="J53" s="121"/>
      <c r="K53" s="36"/>
      <c r="P53" s="36"/>
    </row>
    <row r="54" spans="2:11" ht="15" customHeight="1" hidden="1" thickBot="1">
      <c r="B54" s="26"/>
      <c r="C54" s="3"/>
      <c r="D54" s="4"/>
      <c r="E54" s="3"/>
      <c r="F54" s="3"/>
      <c r="G54" s="49"/>
      <c r="H54" s="50"/>
      <c r="I54" s="51"/>
      <c r="J54" s="52"/>
      <c r="K54" s="36"/>
    </row>
    <row r="55" spans="2:16" ht="13.5" thickBot="1">
      <c r="B55" s="26"/>
      <c r="C55" s="3"/>
      <c r="D55" s="53" t="s">
        <v>20</v>
      </c>
      <c r="E55" s="54"/>
      <c r="F55" s="55"/>
      <c r="G55" s="132"/>
      <c r="H55" s="133"/>
      <c r="I55" s="132">
        <f>SUM(J43,J31,J7)</f>
        <v>0</v>
      </c>
      <c r="J55" s="134"/>
      <c r="K55" s="36"/>
      <c r="M55" s="36"/>
      <c r="P55" s="36"/>
    </row>
    <row r="56" spans="2:11" ht="13.5" thickBot="1">
      <c r="B56" s="26"/>
      <c r="C56" s="3"/>
      <c r="D56" s="53" t="s">
        <v>21</v>
      </c>
      <c r="E56" s="56"/>
      <c r="F56" s="57"/>
      <c r="G56" s="135"/>
      <c r="H56" s="136"/>
      <c r="I56" s="135">
        <f>I55*0.2</f>
        <v>0</v>
      </c>
      <c r="J56" s="137"/>
      <c r="K56" s="36"/>
    </row>
    <row r="57" spans="2:13" ht="13.5" thickBot="1">
      <c r="B57" s="58"/>
      <c r="C57" s="59"/>
      <c r="D57" s="69" t="s">
        <v>81</v>
      </c>
      <c r="E57" s="70"/>
      <c r="F57" s="71"/>
      <c r="G57" s="138"/>
      <c r="H57" s="139"/>
      <c r="I57" s="138">
        <f>I56+I55</f>
        <v>0</v>
      </c>
      <c r="J57" s="140"/>
      <c r="K57" s="36"/>
      <c r="L57" s="36"/>
      <c r="M57" s="36"/>
    </row>
    <row r="58" spans="4:11" ht="15">
      <c r="D58" s="4"/>
      <c r="E58" s="3"/>
      <c r="F58" s="3"/>
      <c r="G58" s="49"/>
      <c r="H58" s="5"/>
      <c r="I58" s="60"/>
      <c r="J58" s="61"/>
      <c r="K58" s="36"/>
    </row>
    <row r="60" ht="15">
      <c r="D60" s="62"/>
    </row>
    <row r="61" spans="2:9" ht="30" customHeight="1">
      <c r="B61" s="63" t="s">
        <v>22</v>
      </c>
      <c r="D61" s="131"/>
      <c r="E61" s="131"/>
      <c r="F61" s="131"/>
      <c r="G61" s="131"/>
      <c r="H61" s="131"/>
      <c r="I61" s="131"/>
    </row>
    <row r="69" spans="1:16" s="2" customFormat="1" ht="15">
      <c r="A69" s="1"/>
      <c r="D69" s="64"/>
      <c r="F69" s="83"/>
      <c r="H69" s="1"/>
      <c r="I69" s="1"/>
      <c r="J69" s="1"/>
      <c r="K69" s="1"/>
      <c r="L69" s="1"/>
      <c r="M69" s="1"/>
      <c r="N69" s="1"/>
      <c r="O69" s="1"/>
      <c r="P69" s="1"/>
    </row>
    <row r="71" spans="1:16" s="2" customFormat="1" ht="15">
      <c r="A71" s="1"/>
      <c r="H71" s="1"/>
      <c r="I71" s="1"/>
      <c r="J71" s="1"/>
      <c r="K71" s="1"/>
      <c r="L71" s="1"/>
      <c r="M71" s="1"/>
      <c r="N71" s="1"/>
      <c r="O71" s="1"/>
      <c r="P71" s="1"/>
    </row>
  </sheetData>
  <mergeCells count="15">
    <mergeCell ref="G57:H57"/>
    <mergeCell ref="I57:J57"/>
    <mergeCell ref="D61:I61"/>
    <mergeCell ref="G56:H56"/>
    <mergeCell ref="I56:J56"/>
    <mergeCell ref="C14:E14"/>
    <mergeCell ref="C20:G20"/>
    <mergeCell ref="C24:G24"/>
    <mergeCell ref="G55:H55"/>
    <mergeCell ref="I55:J55"/>
    <mergeCell ref="C9:G9"/>
    <mergeCell ref="B1:J1"/>
    <mergeCell ref="B3:J3"/>
    <mergeCell ref="B4:J4"/>
    <mergeCell ref="B5:D5"/>
  </mergeCells>
  <conditionalFormatting sqref="B15:J18">
    <cfRule type="expression" priority="3" dxfId="0">
      <formula>AND($F15=0)</formula>
    </cfRule>
  </conditionalFormatting>
  <conditionalFormatting sqref="D41:J41">
    <cfRule type="expression" priority="2" dxfId="0">
      <formula>AND($F41=0)</formula>
    </cfRule>
  </conditionalFormatting>
  <conditionalFormatting sqref="D51:J51">
    <cfRule type="expression" priority="1" dxfId="0">
      <formula>AND($F51=0)</formula>
    </cfRule>
  </conditionalFormatting>
  <printOptions horizontalCentered="1"/>
  <pageMargins left="0.4724409448818898" right="0.3937007874015748" top="0.15748031496062992" bottom="0.5905511811023623" header="0.5118110236220472" footer="0.5118110236220472"/>
  <pageSetup fitToHeight="1" fitToWidth="1"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správca</dc:creator>
  <cp:keywords/>
  <dc:description/>
  <cp:lastModifiedBy>Marek Krištofík</cp:lastModifiedBy>
  <cp:lastPrinted>2015-10-06T15:08:53Z</cp:lastPrinted>
  <dcterms:created xsi:type="dcterms:W3CDTF">2013-01-28T12:41:14Z</dcterms:created>
  <dcterms:modified xsi:type="dcterms:W3CDTF">2015-10-20T06:44:59Z</dcterms:modified>
  <cp:category/>
  <cp:version/>
  <cp:contentType/>
  <cp:contentStatus/>
</cp:coreProperties>
</file>