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počet_2015" sheetId="1" r:id="rId1"/>
  </sheets>
  <definedNames>
    <definedName name="_xlnm.Print_Area" localSheetId="0">'Rozpočet_2015'!$A$1:$J$60</definedName>
  </definedNames>
  <calcPr fullCalcOnLoad="1"/>
</workbook>
</file>

<file path=xl/sharedStrings.xml><?xml version="1.0" encoding="utf-8"?>
<sst xmlns="http://schemas.openxmlformats.org/spreadsheetml/2006/main" count="102" uniqueCount="51">
  <si>
    <t/>
  </si>
  <si>
    <t>Produkt</t>
  </si>
  <si>
    <t>Velikost</t>
  </si>
  <si>
    <t>Katalogový kód</t>
  </si>
  <si>
    <t>Množství</t>
  </si>
  <si>
    <t>Jednotka</t>
  </si>
  <si>
    <t>ks</t>
  </si>
  <si>
    <t>Dodávka</t>
  </si>
  <si>
    <t>Montáž</t>
  </si>
  <si>
    <t>súb</t>
  </si>
  <si>
    <t>Spolu</t>
  </si>
  <si>
    <t>Ventil MSV-BD</t>
  </si>
  <si>
    <t>Nastavenie a testovanie sústavy</t>
  </si>
  <si>
    <t>Cena spolu bez DPH</t>
  </si>
  <si>
    <t>Projekčné práce</t>
  </si>
  <si>
    <t>Overenie projekčných podkladov a mapovanie</t>
  </si>
  <si>
    <t>Projekčné práce spolu (bez DPH)</t>
  </si>
  <si>
    <t>Armatúry na vykurovacích telesách</t>
  </si>
  <si>
    <t>Ručná hlavica</t>
  </si>
  <si>
    <t>Armatúry na rozvode tepla</t>
  </si>
  <si>
    <t xml:space="preserve">Prepúšťací ventil Honeywell </t>
  </si>
  <si>
    <t xml:space="preserve">Guľový ventil </t>
  </si>
  <si>
    <t>Diagnostické práce a uvedenie do prevádzky</t>
  </si>
  <si>
    <t>Armatúry na vykurovacích telesách spolu (bez DPH)</t>
  </si>
  <si>
    <t>Armatúry na rozvode tepla spolu (bez DPH)</t>
  </si>
  <si>
    <t>Nastavenie a testovanie sústavy spolu (bez DPH)</t>
  </si>
  <si>
    <t>;;</t>
  </si>
  <si>
    <t>Automatický odvzdušňovací radiátorový ventil</t>
  </si>
  <si>
    <t>Termostatický ventil RA-N, priamy, rohový</t>
  </si>
  <si>
    <t>RA 2920 s integrovaným snímačom</t>
  </si>
  <si>
    <t>RA 2922 s externým snímačom</t>
  </si>
  <si>
    <t>RA 8564 s externým snímačom a nastavovaním</t>
  </si>
  <si>
    <t>Termostatický ventil RA-N, UK</t>
  </si>
  <si>
    <t>Danfoss – izbový termostat TP 75 RF</t>
  </si>
  <si>
    <t>Danfoss - Príjmacia jednotka RX1</t>
  </si>
  <si>
    <t>Danfoss - Ventil AMZ 112</t>
  </si>
  <si>
    <t>Príslušenstvo zónovej regulácie</t>
  </si>
  <si>
    <t>Radiátor Korad K 33/900-1200</t>
  </si>
  <si>
    <t>Prestavenie term. ventilu Herz TS-90 V</t>
  </si>
  <si>
    <t xml:space="preserve">Vypúšťací guľový ventil </t>
  </si>
  <si>
    <t>Drobný nešpecifikovaný materiál</t>
  </si>
  <si>
    <t>Prerábka potrubia v telocvični</t>
  </si>
  <si>
    <t>m</t>
  </si>
  <si>
    <t>Vypúšťanie a napúšťanie sústavy</t>
  </si>
  <si>
    <t>Doplnkový materiál a práce</t>
  </si>
  <si>
    <t>Doplnkový materiál a práce  spolu (bez DPH)</t>
  </si>
  <si>
    <t>Kryt stupnice termostatických hlavíc</t>
  </si>
  <si>
    <t>DPH:</t>
  </si>
  <si>
    <t>Cena spolu vrátane DPH:</t>
  </si>
  <si>
    <t>Projekt hydr. vyregulovania a  súvisiacich zmien</t>
  </si>
  <si>
    <t>Iné súvisiace práce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</si>
</sst>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>
        <color indexed="23"/>
      </right>
      <top style="thin">
        <color indexed="8"/>
      </top>
      <bottom style="thin">
        <color indexed="8"/>
      </bottom>
    </border>
    <border>
      <left style="dotted">
        <color indexed="23"/>
      </left>
      <right style="dotted">
        <color indexed="23"/>
      </right>
      <top style="thin">
        <color indexed="8"/>
      </top>
      <bottom style="thin">
        <color indexed="8"/>
      </bottom>
    </border>
    <border>
      <left style="dotted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>
        <color indexed="8"/>
      </top>
      <bottom style="thin">
        <color indexed="8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>
        <color indexed="8"/>
      </top>
      <bottom style="thin"/>
    </border>
    <border>
      <left style="dotted"/>
      <right style="dotted"/>
      <top style="thin">
        <color indexed="8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tted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2" borderId="0" xfId="0" applyNumberFormat="1" applyFont="1" applyFill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32" borderId="0" xfId="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0" fontId="0" fillId="0" borderId="13" xfId="0" applyNumberFormat="1" applyBorder="1" applyAlignment="1">
      <alignment/>
    </xf>
    <xf numFmtId="0" fontId="2" fillId="0" borderId="13" xfId="0" applyNumberFormat="1" applyFont="1" applyBorder="1" applyAlignment="1">
      <alignment horizontal="right"/>
    </xf>
    <xf numFmtId="0" fontId="3" fillId="32" borderId="0" xfId="0" applyNumberFormat="1" applyFont="1" applyFill="1" applyAlignment="1">
      <alignment horizontal="center" vertical="top" wrapText="1"/>
    </xf>
    <xf numFmtId="0" fontId="0" fillId="0" borderId="14" xfId="0" applyNumberFormat="1" applyBorder="1" applyAlignment="1">
      <alignment/>
    </xf>
    <xf numFmtId="0" fontId="1" fillId="32" borderId="14" xfId="0" applyNumberFormat="1" applyFont="1" applyFill="1" applyBorder="1" applyAlignment="1">
      <alignment horizontal="left" vertical="top" wrapText="1"/>
    </xf>
    <xf numFmtId="180" fontId="2" fillId="0" borderId="15" xfId="0" applyNumberFormat="1" applyFont="1" applyBorder="1" applyAlignment="1">
      <alignment/>
    </xf>
    <xf numFmtId="180" fontId="3" fillId="33" borderId="15" xfId="0" applyNumberFormat="1" applyFont="1" applyFill="1" applyBorder="1" applyAlignment="1">
      <alignment horizontal="right" vertical="top" wrapText="1"/>
    </xf>
    <xf numFmtId="180" fontId="2" fillId="0" borderId="15" xfId="0" applyNumberFormat="1" applyFont="1" applyBorder="1" applyAlignment="1">
      <alignment/>
    </xf>
    <xf numFmtId="0" fontId="3" fillId="33" borderId="14" xfId="0" applyNumberFormat="1" applyFont="1" applyFill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1" fillId="0" borderId="0" xfId="0" applyNumberFormat="1" applyFont="1" applyFill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180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180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180" fontId="4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Border="1" applyAlignment="1">
      <alignment/>
    </xf>
    <xf numFmtId="180" fontId="2" fillId="0" borderId="19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80" fontId="0" fillId="0" borderId="21" xfId="0" applyNumberFormat="1" applyBorder="1" applyAlignment="1">
      <alignment/>
    </xf>
    <xf numFmtId="0" fontId="3" fillId="33" borderId="16" xfId="0" applyNumberFormat="1" applyFont="1" applyFill="1" applyBorder="1" applyAlignment="1">
      <alignment horizontal="right" vertical="top" wrapText="1"/>
    </xf>
    <xf numFmtId="180" fontId="2" fillId="0" borderId="18" xfId="0" applyNumberFormat="1" applyFont="1" applyBorder="1" applyAlignment="1">
      <alignment/>
    </xf>
    <xf numFmtId="180" fontId="3" fillId="33" borderId="18" xfId="0" applyNumberFormat="1" applyFont="1" applyFill="1" applyBorder="1" applyAlignment="1">
      <alignment horizontal="righ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3" fillId="33" borderId="17" xfId="0" applyNumberFormat="1" applyFont="1" applyFill="1" applyBorder="1" applyAlignment="1">
      <alignment horizontal="right" vertical="top" wrapText="1"/>
    </xf>
    <xf numFmtId="18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3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0" fontId="3" fillId="33" borderId="18" xfId="0" applyNumberFormat="1" applyFont="1" applyFill="1" applyBorder="1" applyAlignment="1">
      <alignment horizontal="right" vertical="top" wrapText="1"/>
    </xf>
    <xf numFmtId="0" fontId="3" fillId="33" borderId="24" xfId="0" applyNumberFormat="1" applyFont="1" applyFill="1" applyBorder="1" applyAlignment="1">
      <alignment horizontal="right" vertical="top" wrapText="1"/>
    </xf>
    <xf numFmtId="0" fontId="3" fillId="33" borderId="23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180" fontId="5" fillId="34" borderId="25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 vertical="top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5" fillId="34" borderId="26" xfId="0" applyNumberFormat="1" applyFont="1" applyFill="1" applyBorder="1" applyAlignment="1">
      <alignment horizontal="left"/>
    </xf>
    <xf numFmtId="0" fontId="5" fillId="34" borderId="27" xfId="0" applyNumberFormat="1" applyFont="1" applyFill="1" applyBorder="1" applyAlignment="1">
      <alignment horizontal="left"/>
    </xf>
    <xf numFmtId="0" fontId="5" fillId="34" borderId="28" xfId="0" applyNumberFormat="1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 vertical="center" wrapText="1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34" borderId="26" xfId="0" applyNumberFormat="1" applyFont="1" applyFill="1" applyBorder="1" applyAlignment="1">
      <alignment horizontal="left"/>
    </xf>
    <xf numFmtId="0" fontId="0" fillId="34" borderId="27" xfId="0" applyNumberFormat="1" applyFont="1" applyFill="1" applyBorder="1" applyAlignment="1">
      <alignment horizontal="left"/>
    </xf>
    <xf numFmtId="0" fontId="0" fillId="34" borderId="28" xfId="0" applyNumberFormat="1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view="pageBreakPreview" zoomScale="130" zoomScaleNormal="115" zoomScaleSheetLayoutView="130" zoomScalePageLayoutView="0" workbookViewId="0" topLeftCell="A1">
      <pane ySplit="2" topLeftCell="A33" activePane="bottomLeft" state="frozen"/>
      <selection pane="topLeft" activeCell="A1" sqref="A1"/>
      <selection pane="bottomLeft" activeCell="C53" sqref="C53:I53"/>
    </sheetView>
  </sheetViews>
  <sheetFormatPr defaultColWidth="9.140625" defaultRowHeight="12.75"/>
  <cols>
    <col min="1" max="2" width="2.28125" style="1" customWidth="1"/>
    <col min="3" max="3" width="38.8515625" style="1" customWidth="1"/>
    <col min="4" max="4" width="9.421875" style="1" customWidth="1"/>
    <col min="5" max="5" width="12.28125" style="1" customWidth="1"/>
    <col min="6" max="7" width="8.421875" style="1" customWidth="1"/>
    <col min="10" max="10" width="11.140625" style="0" customWidth="1"/>
  </cols>
  <sheetData>
    <row r="1" spans="1:10" s="1" customFormat="1" ht="10.5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6" t="s">
        <v>0</v>
      </c>
      <c r="I1" s="16" t="s">
        <v>0</v>
      </c>
      <c r="J1" s="16" t="s">
        <v>0</v>
      </c>
    </row>
    <row r="2" spans="1:10" ht="15">
      <c r="A2" s="2" t="s">
        <v>0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8" t="s">
        <v>7</v>
      </c>
      <c r="I2" s="8" t="s">
        <v>8</v>
      </c>
      <c r="J2" s="14" t="s">
        <v>10</v>
      </c>
    </row>
    <row r="3" spans="1:10" s="28" customFormat="1" ht="12.75">
      <c r="A3" s="69" t="s">
        <v>14</v>
      </c>
      <c r="B3" s="70"/>
      <c r="C3" s="70"/>
      <c r="D3" s="70"/>
      <c r="E3" s="70"/>
      <c r="F3" s="70"/>
      <c r="G3" s="70"/>
      <c r="H3" s="29"/>
      <c r="I3" s="29"/>
      <c r="J3" s="30"/>
    </row>
    <row r="4" spans="1:10" s="28" customFormat="1" ht="15" customHeight="1">
      <c r="A4" s="26"/>
      <c r="B4" s="26"/>
      <c r="C4" s="32" t="s">
        <v>49</v>
      </c>
      <c r="D4" s="27"/>
      <c r="E4" s="33"/>
      <c r="F4" s="34">
        <v>0</v>
      </c>
      <c r="G4" s="68" t="s">
        <v>9</v>
      </c>
      <c r="H4" s="35"/>
      <c r="I4" s="36"/>
      <c r="J4" s="37">
        <f>F4*H4</f>
        <v>0</v>
      </c>
    </row>
    <row r="5" spans="1:10" s="28" customFormat="1" ht="15">
      <c r="A5" s="26"/>
      <c r="B5" s="26"/>
      <c r="C5" s="32" t="s">
        <v>15</v>
      </c>
      <c r="D5" s="27"/>
      <c r="E5" s="33"/>
      <c r="F5" s="34">
        <v>0</v>
      </c>
      <c r="G5" s="68" t="s">
        <v>9</v>
      </c>
      <c r="H5" s="35"/>
      <c r="I5" s="36"/>
      <c r="J5" s="37">
        <f>F5*H5</f>
        <v>0</v>
      </c>
    </row>
    <row r="6" spans="1:10" s="28" customFormat="1" ht="7.5" customHeight="1">
      <c r="A6" s="26"/>
      <c r="B6" s="26"/>
      <c r="C6" s="27"/>
      <c r="D6" s="27"/>
      <c r="E6" s="27"/>
      <c r="F6" s="27"/>
      <c r="G6" s="27"/>
      <c r="H6" s="31"/>
      <c r="I6" s="31"/>
      <c r="J6" s="38"/>
    </row>
    <row r="7" spans="1:10" s="28" customFormat="1" ht="15">
      <c r="A7" s="26"/>
      <c r="B7" s="26"/>
      <c r="C7" s="69" t="s">
        <v>16</v>
      </c>
      <c r="D7" s="70"/>
      <c r="E7" s="70"/>
      <c r="F7" s="70"/>
      <c r="G7" s="70"/>
      <c r="H7" s="70"/>
      <c r="I7" s="71"/>
      <c r="J7" s="39">
        <f>SUM(J4:J6)</f>
        <v>0</v>
      </c>
    </row>
    <row r="8" spans="1:10" s="28" customFormat="1" ht="15">
      <c r="A8" s="26"/>
      <c r="B8" s="26"/>
      <c r="C8" s="27"/>
      <c r="D8" s="27"/>
      <c r="E8" s="27"/>
      <c r="F8" s="27"/>
      <c r="G8" s="27"/>
      <c r="H8" s="31"/>
      <c r="I8" s="31"/>
      <c r="J8" s="38"/>
    </row>
    <row r="9" spans="1:10" s="1" customFormat="1" ht="16.5" customHeight="1">
      <c r="A9" s="69" t="s">
        <v>17</v>
      </c>
      <c r="B9" s="70"/>
      <c r="C9" s="70"/>
      <c r="D9" s="70"/>
      <c r="E9" s="70"/>
      <c r="F9" s="70"/>
      <c r="G9" s="70"/>
      <c r="H9" s="15"/>
      <c r="I9" s="15"/>
      <c r="J9" s="40"/>
    </row>
    <row r="10" spans="3:12" ht="12.75">
      <c r="C10" s="49" t="s">
        <v>28</v>
      </c>
      <c r="D10" s="46">
        <v>10</v>
      </c>
      <c r="E10" s="50"/>
      <c r="F10" s="50">
        <f>21+58+2+60+10</f>
        <v>151</v>
      </c>
      <c r="G10" s="50" t="s">
        <v>6</v>
      </c>
      <c r="H10" s="47"/>
      <c r="I10" s="48"/>
      <c r="J10" s="41">
        <f>(I10+H10)*F10</f>
        <v>0</v>
      </c>
      <c r="K10" s="9"/>
      <c r="L10" s="9"/>
    </row>
    <row r="11" spans="3:12" ht="12.75">
      <c r="C11" s="49" t="s">
        <v>28</v>
      </c>
      <c r="D11" s="46">
        <v>15</v>
      </c>
      <c r="E11" s="50"/>
      <c r="F11" s="50">
        <f>16+1+12</f>
        <v>29</v>
      </c>
      <c r="G11" s="50" t="s">
        <v>6</v>
      </c>
      <c r="H11" s="47"/>
      <c r="I11" s="48"/>
      <c r="J11" s="41">
        <f aca="true" t="shared" si="0" ref="J11:J21">(I11+H11)*F11</f>
        <v>0</v>
      </c>
      <c r="K11" s="9"/>
      <c r="L11" s="9"/>
    </row>
    <row r="12" spans="3:12" ht="12.75">
      <c r="C12" s="49" t="s">
        <v>32</v>
      </c>
      <c r="D12" s="46">
        <v>15</v>
      </c>
      <c r="E12" s="50"/>
      <c r="F12" s="50">
        <v>27</v>
      </c>
      <c r="G12" s="50" t="s">
        <v>6</v>
      </c>
      <c r="H12" s="47"/>
      <c r="I12" s="48"/>
      <c r="J12" s="41">
        <f t="shared" si="0"/>
        <v>0</v>
      </c>
      <c r="K12" s="9"/>
      <c r="L12" s="9"/>
    </row>
    <row r="13" spans="3:12" ht="12.75">
      <c r="C13" s="49" t="s">
        <v>28</v>
      </c>
      <c r="D13" s="46">
        <v>20</v>
      </c>
      <c r="E13" s="50"/>
      <c r="F13" s="50"/>
      <c r="G13" s="50" t="s">
        <v>6</v>
      </c>
      <c r="H13" s="47"/>
      <c r="I13" s="48"/>
      <c r="J13" s="41">
        <f t="shared" si="0"/>
        <v>0</v>
      </c>
      <c r="K13" s="9"/>
      <c r="L13" s="9"/>
    </row>
    <row r="14" spans="3:12" ht="12.75">
      <c r="C14" s="49" t="s">
        <v>32</v>
      </c>
      <c r="D14" s="46">
        <v>20</v>
      </c>
      <c r="E14" s="50"/>
      <c r="F14" s="50">
        <v>4</v>
      </c>
      <c r="G14" s="50" t="s">
        <v>6</v>
      </c>
      <c r="H14" s="47"/>
      <c r="I14" s="48"/>
      <c r="J14" s="41">
        <f t="shared" si="0"/>
        <v>0</v>
      </c>
      <c r="K14" s="9"/>
      <c r="L14" s="9"/>
    </row>
    <row r="15" spans="3:12" ht="12.75">
      <c r="C15" s="49" t="s">
        <v>29</v>
      </c>
      <c r="D15" s="46"/>
      <c r="E15" s="50"/>
      <c r="F15" s="50">
        <f>21+63+12+71+10</f>
        <v>177</v>
      </c>
      <c r="G15" s="50" t="s">
        <v>6</v>
      </c>
      <c r="H15" s="47"/>
      <c r="I15" s="48"/>
      <c r="J15" s="41">
        <f t="shared" si="0"/>
        <v>0</v>
      </c>
      <c r="K15" s="9"/>
      <c r="L15" s="9"/>
    </row>
    <row r="16" spans="3:12" ht="12.75">
      <c r="C16" s="49" t="s">
        <v>30</v>
      </c>
      <c r="D16" s="46" t="s">
        <v>0</v>
      </c>
      <c r="E16" s="50"/>
      <c r="F16" s="50">
        <f>4+1</f>
        <v>5</v>
      </c>
      <c r="G16" s="50" t="s">
        <v>6</v>
      </c>
      <c r="H16" s="47"/>
      <c r="I16" s="48"/>
      <c r="J16" s="41">
        <f t="shared" si="0"/>
        <v>0</v>
      </c>
      <c r="K16" s="9"/>
      <c r="L16" s="9"/>
    </row>
    <row r="17" spans="3:12" ht="12.75">
      <c r="C17" s="49" t="s">
        <v>31</v>
      </c>
      <c r="D17" s="46"/>
      <c r="E17" s="50"/>
      <c r="F17" s="50">
        <v>7</v>
      </c>
      <c r="G17" s="50" t="s">
        <v>6</v>
      </c>
      <c r="H17" s="47"/>
      <c r="I17" s="48"/>
      <c r="J17" s="41">
        <f t="shared" si="0"/>
        <v>0</v>
      </c>
      <c r="K17" s="9"/>
      <c r="L17" s="9"/>
    </row>
    <row r="18" spans="3:12" ht="12.75">
      <c r="C18" s="49" t="s">
        <v>18</v>
      </c>
      <c r="D18" s="46"/>
      <c r="E18" s="50"/>
      <c r="F18" s="50">
        <v>22</v>
      </c>
      <c r="G18" s="50" t="s">
        <v>6</v>
      </c>
      <c r="H18" s="47"/>
      <c r="I18" s="48"/>
      <c r="J18" s="41">
        <f t="shared" si="0"/>
        <v>0</v>
      </c>
      <c r="K18" s="9"/>
      <c r="L18" s="9"/>
    </row>
    <row r="19" spans="3:12" ht="12.75">
      <c r="C19" s="49" t="s">
        <v>46</v>
      </c>
      <c r="D19" s="46"/>
      <c r="E19" s="50"/>
      <c r="F19" s="50">
        <v>177</v>
      </c>
      <c r="G19" s="50" t="s">
        <v>6</v>
      </c>
      <c r="H19" s="47"/>
      <c r="I19" s="48"/>
      <c r="J19" s="41">
        <f t="shared" si="0"/>
        <v>0</v>
      </c>
      <c r="K19" s="9"/>
      <c r="L19" s="9"/>
    </row>
    <row r="20" spans="3:12" ht="12.75">
      <c r="C20" s="49" t="s">
        <v>38</v>
      </c>
      <c r="D20" s="46"/>
      <c r="E20" s="50"/>
      <c r="F20" s="50">
        <v>90</v>
      </c>
      <c r="G20" s="50" t="s">
        <v>6</v>
      </c>
      <c r="H20" s="47"/>
      <c r="I20" s="48"/>
      <c r="J20" s="41">
        <f t="shared" si="0"/>
        <v>0</v>
      </c>
      <c r="K20" s="9"/>
      <c r="L20" s="9"/>
    </row>
    <row r="21" spans="3:12" ht="12.75">
      <c r="C21" s="49" t="s">
        <v>27</v>
      </c>
      <c r="D21" s="46"/>
      <c r="E21" s="50"/>
      <c r="F21" s="50">
        <f>21+46+32+37+10</f>
        <v>146</v>
      </c>
      <c r="G21" s="50" t="s">
        <v>6</v>
      </c>
      <c r="H21" s="47"/>
      <c r="I21" s="48"/>
      <c r="J21" s="41">
        <f t="shared" si="0"/>
        <v>0</v>
      </c>
      <c r="K21" s="9"/>
      <c r="L21" s="9"/>
    </row>
    <row r="22" spans="3:12" ht="6.75" customHeight="1">
      <c r="C22" s="10"/>
      <c r="D22" s="11"/>
      <c r="E22" s="11"/>
      <c r="F22" s="11"/>
      <c r="G22" s="11"/>
      <c r="H22" s="17"/>
      <c r="I22" s="18"/>
      <c r="J22" s="41"/>
      <c r="K22" s="9"/>
      <c r="L22" s="9"/>
    </row>
    <row r="23" spans="3:12" ht="12.75">
      <c r="C23" s="69" t="s">
        <v>23</v>
      </c>
      <c r="D23" s="70"/>
      <c r="E23" s="70"/>
      <c r="F23" s="70"/>
      <c r="G23" s="70"/>
      <c r="H23" s="70"/>
      <c r="I23" s="71"/>
      <c r="J23" s="39">
        <f>SUM(J10:J22)</f>
        <v>0</v>
      </c>
      <c r="K23" s="9"/>
      <c r="L23" s="9"/>
    </row>
    <row r="24" spans="3:12" ht="12.75">
      <c r="C24" s="10"/>
      <c r="D24" s="11"/>
      <c r="E24" s="11"/>
      <c r="F24" s="11"/>
      <c r="G24" s="11"/>
      <c r="H24" s="17"/>
      <c r="I24" s="18"/>
      <c r="J24" s="41"/>
      <c r="K24" s="9"/>
      <c r="L24" s="9"/>
    </row>
    <row r="25" spans="1:12" ht="12.75">
      <c r="A25" s="69" t="s">
        <v>19</v>
      </c>
      <c r="B25" s="70"/>
      <c r="C25" s="70"/>
      <c r="D25" s="70"/>
      <c r="E25" s="70"/>
      <c r="F25" s="70"/>
      <c r="G25" s="70"/>
      <c r="H25" s="17"/>
      <c r="I25" s="18"/>
      <c r="J25" s="41"/>
      <c r="K25" s="9"/>
      <c r="L25" s="9"/>
    </row>
    <row r="26" spans="1:12" ht="12.75">
      <c r="A26" s="57"/>
      <c r="B26" s="58"/>
      <c r="C26" s="49" t="s">
        <v>11</v>
      </c>
      <c r="D26" s="50">
        <v>50</v>
      </c>
      <c r="E26" s="50"/>
      <c r="F26" s="50">
        <v>3</v>
      </c>
      <c r="G26" s="50" t="s">
        <v>6</v>
      </c>
      <c r="H26" s="47"/>
      <c r="I26" s="48"/>
      <c r="J26" s="41">
        <f aca="true" t="shared" si="1" ref="J26:J33">(I26+H26)*F26</f>
        <v>0</v>
      </c>
      <c r="K26" s="9"/>
      <c r="L26" s="9"/>
    </row>
    <row r="27" spans="1:12" ht="12.75">
      <c r="A27" s="57"/>
      <c r="B27" s="58"/>
      <c r="C27" s="49" t="s">
        <v>11</v>
      </c>
      <c r="D27" s="50">
        <v>40</v>
      </c>
      <c r="E27" s="50"/>
      <c r="F27" s="50">
        <v>1</v>
      </c>
      <c r="G27" s="50" t="s">
        <v>6</v>
      </c>
      <c r="H27" s="47"/>
      <c r="I27" s="48"/>
      <c r="J27" s="41">
        <f t="shared" si="1"/>
        <v>0</v>
      </c>
      <c r="K27" s="9"/>
      <c r="L27" s="9"/>
    </row>
    <row r="28" spans="3:12" ht="12.75">
      <c r="C28" s="49" t="s">
        <v>11</v>
      </c>
      <c r="D28" s="50">
        <v>32</v>
      </c>
      <c r="E28" s="50"/>
      <c r="F28" s="50">
        <v>2</v>
      </c>
      <c r="G28" s="50" t="s">
        <v>6</v>
      </c>
      <c r="H28" s="47"/>
      <c r="I28" s="48"/>
      <c r="J28" s="41">
        <f t="shared" si="1"/>
        <v>0</v>
      </c>
      <c r="K28" s="9"/>
      <c r="L28" s="9"/>
    </row>
    <row r="29" spans="3:12" ht="12.75">
      <c r="C29" s="49" t="s">
        <v>11</v>
      </c>
      <c r="D29" s="50">
        <v>25</v>
      </c>
      <c r="E29" s="50"/>
      <c r="F29" s="50">
        <v>2</v>
      </c>
      <c r="G29" s="50" t="s">
        <v>6</v>
      </c>
      <c r="H29" s="47"/>
      <c r="I29" s="48"/>
      <c r="J29" s="41">
        <f t="shared" si="1"/>
        <v>0</v>
      </c>
      <c r="K29" s="9"/>
      <c r="L29" s="9"/>
    </row>
    <row r="30" spans="3:12" ht="12.75">
      <c r="C30" s="49" t="s">
        <v>20</v>
      </c>
      <c r="D30" s="50">
        <v>32</v>
      </c>
      <c r="E30" s="50"/>
      <c r="F30" s="50">
        <v>4</v>
      </c>
      <c r="G30" s="50" t="s">
        <v>6</v>
      </c>
      <c r="H30" s="47"/>
      <c r="I30" s="48"/>
      <c r="J30" s="41">
        <f t="shared" si="1"/>
        <v>0</v>
      </c>
      <c r="K30" s="9"/>
      <c r="L30" s="9"/>
    </row>
    <row r="31" spans="3:12" ht="12.75">
      <c r="C31" s="49" t="s">
        <v>21</v>
      </c>
      <c r="D31" s="50">
        <v>50</v>
      </c>
      <c r="E31" s="50"/>
      <c r="F31" s="50">
        <v>2</v>
      </c>
      <c r="G31" s="50" t="s">
        <v>6</v>
      </c>
      <c r="H31" s="47"/>
      <c r="I31" s="48"/>
      <c r="J31" s="41">
        <f t="shared" si="1"/>
        <v>0</v>
      </c>
      <c r="K31" s="9"/>
      <c r="L31" s="9"/>
    </row>
    <row r="32" spans="3:12" ht="12.75">
      <c r="C32" s="49" t="s">
        <v>21</v>
      </c>
      <c r="D32" s="50">
        <v>32</v>
      </c>
      <c r="E32" s="50"/>
      <c r="F32" s="50">
        <f>1+3+1+1</f>
        <v>6</v>
      </c>
      <c r="G32" s="50" t="s">
        <v>6</v>
      </c>
      <c r="H32" s="47"/>
      <c r="I32" s="48"/>
      <c r="J32" s="41">
        <f t="shared" si="1"/>
        <v>0</v>
      </c>
      <c r="K32" s="9"/>
      <c r="L32" s="9"/>
    </row>
    <row r="33" spans="3:12" ht="12.75">
      <c r="C33" s="49" t="s">
        <v>39</v>
      </c>
      <c r="D33" s="50">
        <v>15</v>
      </c>
      <c r="E33" s="50"/>
      <c r="F33" s="50">
        <f>2+2+2+2+2+2</f>
        <v>12</v>
      </c>
      <c r="G33" s="50" t="s">
        <v>6</v>
      </c>
      <c r="H33" s="47"/>
      <c r="I33" s="48"/>
      <c r="J33" s="41">
        <f t="shared" si="1"/>
        <v>0</v>
      </c>
      <c r="K33" s="9"/>
      <c r="L33" s="9"/>
    </row>
    <row r="34" spans="3:12" ht="6.75" customHeight="1">
      <c r="C34" s="10"/>
      <c r="D34" s="11"/>
      <c r="E34" s="11"/>
      <c r="F34" s="11"/>
      <c r="G34" s="11"/>
      <c r="H34" s="17"/>
      <c r="I34" s="18"/>
      <c r="J34" s="41"/>
      <c r="K34" s="9"/>
      <c r="L34" s="9"/>
    </row>
    <row r="35" spans="3:12" ht="12.75">
      <c r="C35" s="69" t="s">
        <v>24</v>
      </c>
      <c r="D35" s="70"/>
      <c r="E35" s="70"/>
      <c r="F35" s="70"/>
      <c r="G35" s="70"/>
      <c r="H35" s="70"/>
      <c r="I35" s="71"/>
      <c r="J35" s="42">
        <f>SUM(J28:J34)</f>
        <v>0</v>
      </c>
      <c r="K35" s="9"/>
      <c r="L35" s="9"/>
    </row>
    <row r="36" spans="3:11" ht="12.75">
      <c r="C36" s="10"/>
      <c r="D36" s="11" t="s">
        <v>0</v>
      </c>
      <c r="E36" s="11"/>
      <c r="F36" s="11"/>
      <c r="G36" s="11"/>
      <c r="H36" s="17"/>
      <c r="I36" s="18"/>
      <c r="J36" s="41"/>
      <c r="K36" s="9"/>
    </row>
    <row r="37" spans="1:10" s="1" customFormat="1" ht="16.5" customHeight="1">
      <c r="A37" s="69" t="s">
        <v>44</v>
      </c>
      <c r="B37" s="70"/>
      <c r="C37" s="70"/>
      <c r="D37" s="70"/>
      <c r="E37" s="70"/>
      <c r="F37" s="70"/>
      <c r="G37" s="70"/>
      <c r="H37" s="17"/>
      <c r="I37" s="17"/>
      <c r="J37" s="41"/>
    </row>
    <row r="38" spans="3:11" ht="12.75">
      <c r="C38" s="49" t="s">
        <v>35</v>
      </c>
      <c r="D38" s="50">
        <v>20</v>
      </c>
      <c r="E38" s="50" t="s">
        <v>0</v>
      </c>
      <c r="F38" s="50">
        <v>2</v>
      </c>
      <c r="G38" s="50" t="s">
        <v>6</v>
      </c>
      <c r="H38" s="47"/>
      <c r="I38" s="48"/>
      <c r="J38" s="41">
        <f aca="true" t="shared" si="2" ref="J38:J46">(I38+H38)*F38</f>
        <v>0</v>
      </c>
      <c r="K38" s="9"/>
    </row>
    <row r="39" spans="3:11" ht="12.75">
      <c r="C39" s="49" t="s">
        <v>34</v>
      </c>
      <c r="D39" s="50"/>
      <c r="E39" s="50" t="s">
        <v>0</v>
      </c>
      <c r="F39" s="50">
        <v>2</v>
      </c>
      <c r="G39" s="50" t="s">
        <v>6</v>
      </c>
      <c r="H39" s="47"/>
      <c r="I39" s="48"/>
      <c r="J39" s="41">
        <f t="shared" si="2"/>
        <v>0</v>
      </c>
      <c r="K39" s="9"/>
    </row>
    <row r="40" spans="3:11" ht="12.75">
      <c r="C40" s="49" t="s">
        <v>33</v>
      </c>
      <c r="D40" s="50"/>
      <c r="E40" s="50"/>
      <c r="F40" s="50">
        <v>2</v>
      </c>
      <c r="G40" s="50" t="s">
        <v>6</v>
      </c>
      <c r="H40" s="47"/>
      <c r="I40" s="51"/>
      <c r="J40" s="41">
        <f t="shared" si="2"/>
        <v>0</v>
      </c>
      <c r="K40" s="9"/>
    </row>
    <row r="41" spans="3:11" ht="12.75">
      <c r="C41" s="59" t="s">
        <v>36</v>
      </c>
      <c r="D41" s="61"/>
      <c r="E41" s="50"/>
      <c r="F41" s="50">
        <v>1</v>
      </c>
      <c r="G41" s="50" t="s">
        <v>9</v>
      </c>
      <c r="H41" s="47"/>
      <c r="I41" s="51"/>
      <c r="J41" s="41">
        <f t="shared" si="2"/>
        <v>0</v>
      </c>
      <c r="K41" s="9"/>
    </row>
    <row r="42" spans="3:11" ht="12.75">
      <c r="C42" s="60" t="s">
        <v>37</v>
      </c>
      <c r="D42" s="62"/>
      <c r="E42" s="63"/>
      <c r="F42" s="63">
        <v>4</v>
      </c>
      <c r="G42" s="63" t="s">
        <v>6</v>
      </c>
      <c r="H42" s="64"/>
      <c r="I42" s="65"/>
      <c r="J42" s="41">
        <f t="shared" si="2"/>
        <v>0</v>
      </c>
      <c r="K42" s="9"/>
    </row>
    <row r="43" spans="3:11" ht="12.75">
      <c r="C43" s="59" t="s">
        <v>41</v>
      </c>
      <c r="D43" s="61">
        <v>20</v>
      </c>
      <c r="E43" s="61"/>
      <c r="F43" s="61">
        <v>40</v>
      </c>
      <c r="G43" s="61" t="s">
        <v>42</v>
      </c>
      <c r="H43" s="47"/>
      <c r="I43" s="51"/>
      <c r="J43" s="41">
        <f t="shared" si="2"/>
        <v>0</v>
      </c>
      <c r="K43" s="9"/>
    </row>
    <row r="44" spans="3:11" ht="12.75">
      <c r="C44" s="60" t="s">
        <v>40</v>
      </c>
      <c r="D44" s="62"/>
      <c r="E44" s="62"/>
      <c r="F44" s="62">
        <v>1</v>
      </c>
      <c r="G44" s="62" t="s">
        <v>9</v>
      </c>
      <c r="H44" s="64"/>
      <c r="I44" s="65"/>
      <c r="J44" s="41">
        <f t="shared" si="2"/>
        <v>0</v>
      </c>
      <c r="K44" s="9"/>
    </row>
    <row r="45" spans="3:11" ht="12.75">
      <c r="C45" s="60" t="s">
        <v>50</v>
      </c>
      <c r="D45" s="62"/>
      <c r="E45" s="62"/>
      <c r="F45" s="62">
        <v>1</v>
      </c>
      <c r="G45" s="62" t="s">
        <v>9</v>
      </c>
      <c r="H45" s="64"/>
      <c r="I45" s="65"/>
      <c r="J45" s="41">
        <f t="shared" si="2"/>
        <v>0</v>
      </c>
      <c r="K45" s="9"/>
    </row>
    <row r="46" spans="3:11" ht="12.75">
      <c r="C46" s="60" t="s">
        <v>43</v>
      </c>
      <c r="D46" s="62"/>
      <c r="E46" s="62"/>
      <c r="F46" s="62">
        <v>1</v>
      </c>
      <c r="G46" s="62" t="s">
        <v>9</v>
      </c>
      <c r="H46" s="64"/>
      <c r="I46" s="65"/>
      <c r="J46" s="41">
        <f t="shared" si="2"/>
        <v>0</v>
      </c>
      <c r="K46" s="9"/>
    </row>
    <row r="47" spans="3:14" ht="6.75" customHeight="1">
      <c r="C47" s="20"/>
      <c r="D47" s="21"/>
      <c r="E47" s="21"/>
      <c r="F47" s="21"/>
      <c r="G47" s="21"/>
      <c r="H47" s="22"/>
      <c r="I47" s="23"/>
      <c r="J47" s="43"/>
      <c r="K47" s="9"/>
      <c r="N47" t="s">
        <v>26</v>
      </c>
    </row>
    <row r="48" spans="3:11" ht="12.75">
      <c r="C48" s="75" t="s">
        <v>45</v>
      </c>
      <c r="D48" s="76"/>
      <c r="E48" s="76"/>
      <c r="F48" s="76"/>
      <c r="G48" s="76"/>
      <c r="H48" s="76"/>
      <c r="I48" s="77"/>
      <c r="J48" s="42">
        <f>SUM(J38:J47)</f>
        <v>0</v>
      </c>
      <c r="K48" s="9"/>
    </row>
    <row r="49" spans="3:11" ht="12.75">
      <c r="C49" s="6"/>
      <c r="D49" s="6"/>
      <c r="E49" s="6"/>
      <c r="F49" s="6"/>
      <c r="G49" s="7"/>
      <c r="H49" s="22"/>
      <c r="I49" s="23"/>
      <c r="J49" s="43"/>
      <c r="K49" s="9"/>
    </row>
    <row r="50" spans="1:11" ht="12.75" customHeight="1">
      <c r="A50" s="69" t="s">
        <v>22</v>
      </c>
      <c r="B50" s="69"/>
      <c r="C50" s="69"/>
      <c r="D50" s="12"/>
      <c r="E50" s="12"/>
      <c r="F50" s="12"/>
      <c r="G50" s="13"/>
      <c r="H50" s="24"/>
      <c r="I50" s="19"/>
      <c r="J50" s="41"/>
      <c r="K50" s="9"/>
    </row>
    <row r="51" spans="3:11" ht="12.75">
      <c r="C51" s="25" t="s">
        <v>12</v>
      </c>
      <c r="D51" s="25"/>
      <c r="E51" s="52"/>
      <c r="F51" s="53">
        <v>1</v>
      </c>
      <c r="G51" s="54" t="s">
        <v>9</v>
      </c>
      <c r="H51" s="47"/>
      <c r="I51" s="51"/>
      <c r="J51" s="41">
        <f>(I51+H51)*F51</f>
        <v>0</v>
      </c>
      <c r="K51" s="9"/>
    </row>
    <row r="52" ht="6.75" customHeight="1">
      <c r="J52" s="44"/>
    </row>
    <row r="53" spans="3:10" ht="12.75">
      <c r="C53" s="69" t="s">
        <v>25</v>
      </c>
      <c r="D53" s="70"/>
      <c r="E53" s="70"/>
      <c r="F53" s="70"/>
      <c r="G53" s="70"/>
      <c r="H53" s="70"/>
      <c r="I53" s="71"/>
      <c r="J53" s="42">
        <f>SUM(J51:J52)</f>
        <v>0</v>
      </c>
    </row>
    <row r="54" ht="13.5" thickBot="1">
      <c r="J54" s="45"/>
    </row>
    <row r="55" spans="1:12" ht="13.5" thickBot="1">
      <c r="A55" s="78" t="s">
        <v>13</v>
      </c>
      <c r="B55" s="79"/>
      <c r="C55" s="79"/>
      <c r="D55" s="79"/>
      <c r="E55" s="79"/>
      <c r="F55" s="79"/>
      <c r="G55" s="79"/>
      <c r="H55" s="79"/>
      <c r="I55" s="80"/>
      <c r="J55" s="67">
        <f>J7+J23+J35+J48+J53</f>
        <v>0</v>
      </c>
      <c r="L55" s="9"/>
    </row>
    <row r="56" spans="1:12" ht="13.5" thickBot="1">
      <c r="A56" s="78" t="s">
        <v>47</v>
      </c>
      <c r="B56" s="79"/>
      <c r="C56" s="79"/>
      <c r="D56" s="79"/>
      <c r="E56" s="79"/>
      <c r="F56" s="79"/>
      <c r="G56" s="79"/>
      <c r="H56" s="79"/>
      <c r="I56" s="80"/>
      <c r="J56" s="67">
        <f>J55*0.2</f>
        <v>0</v>
      </c>
      <c r="L56" s="9"/>
    </row>
    <row r="57" spans="1:12" ht="13.5" thickBot="1">
      <c r="A57" s="72" t="s">
        <v>48</v>
      </c>
      <c r="B57" s="73"/>
      <c r="C57" s="73"/>
      <c r="D57" s="73"/>
      <c r="E57" s="73"/>
      <c r="F57" s="73"/>
      <c r="G57" s="73"/>
      <c r="H57" s="73"/>
      <c r="I57" s="74"/>
      <c r="J57" s="66">
        <f>SUM(J55:J56)</f>
        <v>0</v>
      </c>
      <c r="L57" s="9"/>
    </row>
    <row r="58" ht="12.75">
      <c r="J58" s="9"/>
    </row>
    <row r="59" ht="12.75">
      <c r="C59" s="56"/>
    </row>
    <row r="60" ht="12.75">
      <c r="C60" s="55"/>
    </row>
    <row r="61" ht="12.75">
      <c r="C61" s="55"/>
    </row>
  </sheetData>
  <sheetProtection/>
  <mergeCells count="13">
    <mergeCell ref="A57:I57"/>
    <mergeCell ref="A37:G37"/>
    <mergeCell ref="C48:I48"/>
    <mergeCell ref="A50:C50"/>
    <mergeCell ref="C53:I53"/>
    <mergeCell ref="A55:I55"/>
    <mergeCell ref="A56:I56"/>
    <mergeCell ref="A3:G3"/>
    <mergeCell ref="C7:I7"/>
    <mergeCell ref="A9:G9"/>
    <mergeCell ref="C23:I23"/>
    <mergeCell ref="A25:G25"/>
    <mergeCell ref="C35:I35"/>
  </mergeCells>
  <printOptions/>
  <pageMargins left="0.7874015748031497" right="0.7874015748031497" top="0.98" bottom="0.984251968503937" header="0.5118110236220472" footer="0.5118110236220472"/>
  <pageSetup horizontalDpi="300" verticalDpi="300" orientation="portrait" paperSize="9" scale="78" r:id="rId1"/>
  <headerFooter alignWithMargins="0">
    <oddHeader>&amp;CProjektový rozpočet hydraulického vyregulovania vykurovacej sústavy
Základná škola M. Gorkého 21 v Trnave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Matej Gerboc</dc:creator>
  <cp:keywords/>
  <dc:description/>
  <cp:lastModifiedBy>monika.heregova</cp:lastModifiedBy>
  <cp:lastPrinted>2011-06-28T20:41:34Z</cp:lastPrinted>
  <dcterms:created xsi:type="dcterms:W3CDTF">2010-09-22T14:58:54Z</dcterms:created>
  <dcterms:modified xsi:type="dcterms:W3CDTF">2015-04-10T06:49:05Z</dcterms:modified>
  <cp:category/>
  <cp:version/>
  <cp:contentType/>
  <cp:contentStatus/>
</cp:coreProperties>
</file>